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325" yWindow="315" windowWidth="13770" windowHeight="13440"/>
  </bookViews>
  <sheets>
    <sheet name="Totalité" sheetId="1" r:id="rId1"/>
    <sheet name="2012" sheetId="2" r:id="rId2"/>
    <sheet name="2013" sheetId="3" r:id="rId3"/>
    <sheet name="Feuil1" sheetId="4" r:id="rId4"/>
    <sheet name="Original2012" sheetId="5" r:id="rId5"/>
  </sheets>
  <definedNames>
    <definedName name="_xlnm.Print_Titles" localSheetId="0">Totalité!$A:$AQ</definedName>
    <definedName name="_xlnm.Print_Area" localSheetId="0">Totalité!$A$4:$X$20</definedName>
  </definedNames>
  <calcPr calcId="145621"/>
</workbook>
</file>

<file path=xl/calcChain.xml><?xml version="1.0" encoding="utf-8"?>
<calcChain xmlns="http://schemas.openxmlformats.org/spreadsheetml/2006/main">
  <c r="X6" i="1" l="1"/>
  <c r="X11" i="1"/>
  <c r="AF20" i="1" l="1"/>
  <c r="AE20" i="1"/>
  <c r="AF13" i="1"/>
  <c r="N18" i="1" l="1"/>
  <c r="N19" i="1"/>
  <c r="N17" i="1"/>
  <c r="N14" i="1"/>
  <c r="N15" i="1"/>
  <c r="N13" i="1"/>
  <c r="N8" i="1"/>
  <c r="N9" i="1"/>
  <c r="N10" i="1"/>
  <c r="N11" i="1"/>
  <c r="N7" i="1"/>
  <c r="N20" i="1" s="1"/>
  <c r="X18" i="1"/>
  <c r="X17" i="1" l="1"/>
  <c r="X16" i="1"/>
  <c r="X20" i="1" l="1"/>
  <c r="F27" i="2"/>
  <c r="L20" i="3" l="1"/>
  <c r="T36" i="3"/>
  <c r="R36" i="3"/>
  <c r="P36" i="3"/>
  <c r="N36" i="3"/>
  <c r="L36" i="3"/>
  <c r="J36" i="3"/>
  <c r="H36" i="3"/>
  <c r="F36" i="3"/>
  <c r="D36" i="3"/>
  <c r="B36" i="3"/>
  <c r="L30" i="3"/>
  <c r="T30" i="3"/>
  <c r="R30" i="3"/>
  <c r="P28" i="3"/>
  <c r="P30" i="3" s="1"/>
  <c r="N30" i="3"/>
  <c r="J28" i="3"/>
  <c r="J30" i="3" s="1"/>
  <c r="H30" i="3"/>
  <c r="F30" i="3"/>
  <c r="D30" i="3"/>
  <c r="B28" i="3"/>
  <c r="B30" i="3" s="1"/>
  <c r="T20" i="3"/>
  <c r="T23" i="3" s="1"/>
  <c r="R20" i="3"/>
  <c r="P20" i="3"/>
  <c r="N20" i="3"/>
  <c r="J20" i="3"/>
  <c r="H20" i="3"/>
  <c r="F20" i="3"/>
  <c r="F23" i="3" s="1"/>
  <c r="D20" i="3"/>
  <c r="D23" i="3" s="1"/>
  <c r="B20" i="3"/>
  <c r="B23" i="3" s="1"/>
  <c r="N25" i="3" l="1"/>
  <c r="N23" i="3"/>
  <c r="H32" i="3"/>
  <c r="H23" i="3"/>
  <c r="L32" i="3"/>
  <c r="L23" i="3"/>
  <c r="J32" i="3"/>
  <c r="J23" i="3"/>
  <c r="P32" i="3"/>
  <c r="P23" i="3"/>
  <c r="R32" i="3"/>
  <c r="R23" i="3"/>
  <c r="R25" i="3"/>
  <c r="D32" i="3"/>
  <c r="D25" i="3"/>
  <c r="L25" i="3"/>
  <c r="T25" i="3"/>
  <c r="F25" i="3"/>
  <c r="B32" i="3"/>
  <c r="F32" i="3"/>
  <c r="N32" i="3"/>
  <c r="T32" i="3"/>
  <c r="H25" i="3"/>
  <c r="O53" i="5"/>
  <c r="N53" i="5"/>
  <c r="M53" i="5"/>
  <c r="L53" i="5"/>
  <c r="K53" i="5"/>
  <c r="J53" i="5"/>
  <c r="I53" i="5"/>
  <c r="H53" i="5"/>
  <c r="F53" i="5"/>
  <c r="E53" i="5"/>
  <c r="D53" i="5"/>
  <c r="C53" i="5"/>
  <c r="B53" i="5"/>
  <c r="O48" i="5"/>
  <c r="N48" i="5"/>
  <c r="M48" i="5"/>
  <c r="K48" i="5"/>
  <c r="J48" i="5"/>
  <c r="I48" i="5"/>
  <c r="G48" i="5"/>
  <c r="F48" i="5"/>
  <c r="E48" i="5"/>
  <c r="D48" i="5"/>
  <c r="C48" i="5"/>
  <c r="O46" i="5"/>
  <c r="N46" i="5"/>
  <c r="M46" i="5"/>
  <c r="K46" i="5"/>
  <c r="J46" i="5"/>
  <c r="I46" i="5"/>
  <c r="G46" i="5"/>
  <c r="F46" i="5"/>
  <c r="E46" i="5"/>
  <c r="D46" i="5"/>
  <c r="C46" i="5"/>
  <c r="N27" i="2" l="1"/>
  <c r="N30" i="2" s="1"/>
  <c r="B44" i="2"/>
  <c r="D44" i="2"/>
  <c r="F44" i="2"/>
  <c r="H44" i="2"/>
  <c r="J44" i="2"/>
  <c r="L44" i="2"/>
  <c r="N44" i="2"/>
  <c r="P44" i="2"/>
  <c r="R44" i="2"/>
  <c r="T44" i="2"/>
  <c r="V44" i="2"/>
  <c r="B35" i="2"/>
  <c r="B37" i="2" s="1"/>
  <c r="D35" i="2"/>
  <c r="D37" i="2" s="1"/>
  <c r="F35" i="2"/>
  <c r="F37" i="2" s="1"/>
  <c r="H35" i="2"/>
  <c r="H37" i="2" s="1"/>
  <c r="L35" i="2"/>
  <c r="L37" i="2" s="1"/>
  <c r="N35" i="2"/>
  <c r="N37" i="2" s="1"/>
  <c r="P35" i="2"/>
  <c r="P37" i="2" s="1"/>
  <c r="R35" i="2"/>
  <c r="R37" i="2" s="1"/>
  <c r="T35" i="2"/>
  <c r="T37" i="2" s="1"/>
  <c r="V35" i="2"/>
  <c r="V37" i="2" s="1"/>
  <c r="J35" i="2"/>
  <c r="J37" i="2" s="1"/>
  <c r="B27" i="2"/>
  <c r="B30" i="2" s="1"/>
  <c r="D27" i="2"/>
  <c r="D30" i="2" s="1"/>
  <c r="F32" i="2"/>
  <c r="H27" i="2"/>
  <c r="H39" i="2" s="1"/>
  <c r="J27" i="2"/>
  <c r="J30" i="2" s="1"/>
  <c r="L27" i="2"/>
  <c r="L30" i="2" s="1"/>
  <c r="P27" i="2"/>
  <c r="P30" i="2" s="1"/>
  <c r="R27" i="2"/>
  <c r="R30" i="2" s="1"/>
  <c r="T27" i="2"/>
  <c r="T30" i="2" s="1"/>
  <c r="V27" i="2"/>
  <c r="V30" i="2" s="1"/>
  <c r="H32" i="2" l="1"/>
  <c r="J39" i="2"/>
  <c r="V39" i="2"/>
  <c r="F39" i="2"/>
  <c r="N39" i="2"/>
  <c r="L39" i="2"/>
  <c r="T39" i="2"/>
  <c r="D39" i="2"/>
  <c r="H30" i="2"/>
  <c r="R39" i="2"/>
  <c r="B39" i="2"/>
  <c r="P39" i="2"/>
  <c r="J32" i="2"/>
  <c r="C20" i="1"/>
  <c r="B32" i="2" l="1"/>
  <c r="D32" i="2" l="1"/>
  <c r="N32" i="2"/>
  <c r="P32" i="2"/>
  <c r="R32" i="2"/>
  <c r="T32" i="2"/>
  <c r="V32" i="2"/>
  <c r="L32" i="2"/>
  <c r="F30" i="2" l="1"/>
  <c r="Q20" i="1" l="1"/>
  <c r="W20" i="1"/>
  <c r="AQ12" i="1"/>
  <c r="AQ13" i="1"/>
  <c r="AL20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6" i="1"/>
  <c r="AQ7" i="1"/>
  <c r="AQ8" i="1"/>
  <c r="AQ9" i="1"/>
  <c r="AQ10" i="1"/>
  <c r="AQ11" i="1"/>
  <c r="AQ14" i="1"/>
  <c r="AQ15" i="1"/>
  <c r="AQ16" i="1"/>
  <c r="AQ17" i="1"/>
  <c r="AQ18" i="1"/>
  <c r="AQ19" i="1"/>
  <c r="AQ6" i="1"/>
  <c r="AQ20" i="1" l="1"/>
  <c r="AR20" i="1"/>
  <c r="M20" i="1"/>
  <c r="F20" i="1" l="1"/>
  <c r="Y20" i="1"/>
  <c r="AG20" i="1"/>
  <c r="AQ22" i="1" l="1"/>
</calcChain>
</file>

<file path=xl/comments1.xml><?xml version="1.0" encoding="utf-8"?>
<comments xmlns="http://schemas.openxmlformats.org/spreadsheetml/2006/main">
  <authors>
    <author>Miriam Forster</author>
    <author>install</author>
  </authors>
  <commentList>
    <comment ref="W6" authorId="0">
      <text>
        <r>
          <rPr>
            <b/>
            <sz val="8"/>
            <color indexed="81"/>
            <rFont val="Tahoma"/>
            <family val="2"/>
          </rPr>
          <t>Miriam Forster:</t>
        </r>
        <r>
          <rPr>
            <sz val="8"/>
            <color indexed="81"/>
            <rFont val="Tahoma"/>
            <family val="2"/>
          </rPr>
          <t xml:space="preserve">
2012 claim : 7280.08
Payment made: 9500
Correction in 2013 as follows:
2013 claim: 6273.25
deducting from 2012: 9500-7280.08=2219.92
==&gt;payment 2013: 4053.25</t>
        </r>
      </text>
    </comment>
    <comment ref="W8" authorId="0">
      <text>
        <r>
          <rPr>
            <b/>
            <sz val="8"/>
            <color indexed="81"/>
            <rFont val="Tahoma"/>
            <family val="2"/>
          </rPr>
          <t>Miriam Forster:</t>
        </r>
        <r>
          <rPr>
            <sz val="8"/>
            <color indexed="81"/>
            <rFont val="Tahoma"/>
            <family val="2"/>
          </rPr>
          <t xml:space="preserve">
2012 claim : 7280.08
Payment made: 9500
Correction in 2013 as follows:
2013 claim: 6273.25
deducting from 2012: 9500-7280.08=2219.92
==&gt;payment 2013: 4053.25</t>
        </r>
      </text>
    </comment>
    <comment ref="F12" authorId="1">
      <text>
        <r>
          <rPr>
            <sz val="8"/>
            <color indexed="81"/>
            <rFont val="Tahoma"/>
            <family val="2"/>
          </rPr>
          <t>voir le S-11/I/168</t>
        </r>
      </text>
    </comment>
  </commentList>
</comments>
</file>

<file path=xl/sharedStrings.xml><?xml version="1.0" encoding="utf-8"?>
<sst xmlns="http://schemas.openxmlformats.org/spreadsheetml/2006/main" count="474" uniqueCount="177">
  <si>
    <t>TOTAL SCHOOLS</t>
  </si>
  <si>
    <t>Submitted by</t>
  </si>
  <si>
    <t>-</t>
  </si>
  <si>
    <t>Schools</t>
  </si>
  <si>
    <t>FullProf</t>
  </si>
  <si>
    <t>Hercules</t>
  </si>
  <si>
    <t>Bombannes</t>
  </si>
  <si>
    <t>SISN</t>
  </si>
  <si>
    <t>Letter n°</t>
  </si>
  <si>
    <t>NMI3-II/FP7/MF/70</t>
  </si>
  <si>
    <t>NMI3-II/FP7/MF/71</t>
  </si>
  <si>
    <t>NMI3-II/FP7/MF/72</t>
  </si>
  <si>
    <t>NMI3-II/FP7/MF/73</t>
  </si>
  <si>
    <t>NMI3-II/FP7/MF/74</t>
  </si>
  <si>
    <t>NMI3-II/FP7/MF/75</t>
  </si>
  <si>
    <t>NMI3-II/FP7/MF/77</t>
  </si>
  <si>
    <t>NMI3-II/FP7/MF/78</t>
  </si>
  <si>
    <t>NMI3-II/FP7/MF/79</t>
  </si>
  <si>
    <t>NMI3-II/FP7/MF/80</t>
  </si>
  <si>
    <t>NMI3-II/FP7/MF/81</t>
  </si>
  <si>
    <t>McKenzie</t>
  </si>
  <si>
    <t>Rodriguez</t>
  </si>
  <si>
    <t>Lake</t>
  </si>
  <si>
    <t>Baranyai</t>
  </si>
  <si>
    <t>Lindner</t>
  </si>
  <si>
    <t>Janssen</t>
  </si>
  <si>
    <t>Zorn</t>
  </si>
  <si>
    <t>Popov</t>
  </si>
  <si>
    <t>Menelle</t>
  </si>
  <si>
    <t>11-17.08.2012</t>
  </si>
  <si>
    <t>22-27.01.2012</t>
  </si>
  <si>
    <t>1.-5.10.2012</t>
  </si>
  <si>
    <t>NMI3 Funding</t>
  </si>
  <si>
    <t>TOTAL</t>
  </si>
  <si>
    <t>Oxford School (ISIS)</t>
  </si>
  <si>
    <t>Autumn School HZG</t>
  </si>
  <si>
    <t>next in 2013</t>
  </si>
  <si>
    <t>written report</t>
  </si>
  <si>
    <t>Participants list</t>
  </si>
  <si>
    <t>invoice</t>
  </si>
  <si>
    <t>bank details</t>
  </si>
  <si>
    <t>NMI3 grant</t>
  </si>
  <si>
    <t>yes</t>
  </si>
  <si>
    <t>NMI3-II/FP7/MF/76</t>
  </si>
  <si>
    <t>Lythgoe</t>
  </si>
  <si>
    <t>invoice/call-up of funds</t>
  </si>
  <si>
    <t>Payé</t>
  </si>
  <si>
    <t>Envoi e-mail aux participants</t>
  </si>
  <si>
    <t>Reçu feedback directeurs</t>
  </si>
  <si>
    <t>Event date</t>
  </si>
  <si>
    <t>Envoyer les dossiers recu a Ines.Crespo@frm2.tum.de</t>
  </si>
  <si>
    <t xml:space="preserve">Max Budget </t>
  </si>
  <si>
    <t>TOTAL PAID</t>
  </si>
  <si>
    <t>28.02.-08.03.2013</t>
  </si>
  <si>
    <t>24.2.-27.3.2013</t>
  </si>
  <si>
    <t>2.-13.9.2013</t>
  </si>
  <si>
    <t>7.-11.10.2013</t>
  </si>
  <si>
    <t xml:space="preserve"> 17-26.08.2013</t>
  </si>
  <si>
    <t>27.-31.05.2012</t>
  </si>
  <si>
    <t xml:space="preserve">7-14.06.2012 </t>
  </si>
  <si>
    <t>14-18.05.2012</t>
  </si>
  <si>
    <t>08-16.03.2012</t>
  </si>
  <si>
    <t>26-29.11.2012</t>
  </si>
  <si>
    <t>04.03.-04.04.2012</t>
  </si>
  <si>
    <t>3-14.09.2012</t>
  </si>
  <si>
    <t>27.02.-02.03.2012</t>
  </si>
  <si>
    <t>23.06.-03.07.2012</t>
  </si>
  <si>
    <t>NMI3-II/FP7/MF/89</t>
  </si>
  <si>
    <t>NMI3-II/FP7/MF/90</t>
  </si>
  <si>
    <t>Baruchel</t>
  </si>
  <si>
    <t>pranzas</t>
  </si>
  <si>
    <t>no</t>
  </si>
  <si>
    <t>3000 € pour Mc Phase 2013 (05/08/13 au 09/08/13)</t>
  </si>
  <si>
    <t>2-5.12.2013</t>
  </si>
  <si>
    <t>28.06-01.07.2013</t>
  </si>
  <si>
    <t>Plane</t>
  </si>
  <si>
    <t>Train</t>
  </si>
  <si>
    <t>Taxi</t>
  </si>
  <si>
    <t>Public transport</t>
  </si>
  <si>
    <t>Accomodation</t>
  </si>
  <si>
    <t>Meals</t>
  </si>
  <si>
    <t>Total cost school</t>
  </si>
  <si>
    <t>National</t>
  </si>
  <si>
    <t>% (total cost school/foreign)</t>
  </si>
  <si>
    <t>Total studients</t>
  </si>
  <si>
    <t>Students</t>
  </si>
  <si>
    <t>Number of days</t>
  </si>
  <si>
    <t>International</t>
  </si>
  <si>
    <t>TRAVEL</t>
  </si>
  <si>
    <t>GENERAL COSTS</t>
  </si>
  <si>
    <t>OTHER</t>
  </si>
  <si>
    <t>Forfait</t>
  </si>
  <si>
    <t>% (NMI3 grant/total cost school)</t>
  </si>
  <si>
    <t>Coffee</t>
  </si>
  <si>
    <t>BSANS</t>
  </si>
  <si>
    <t>Berlin School on Neutron Scattering</t>
  </si>
  <si>
    <t>Fan du LLB</t>
  </si>
  <si>
    <t>ISIS Muon Spectroscopy Training Scool</t>
  </si>
  <si>
    <t>JCNS Laboratory Course Neutron Scattering</t>
  </si>
  <si>
    <t>PSI Summer School on Condensed Matter Research</t>
  </si>
  <si>
    <t>Central European Training School on Neutron Scattering</t>
  </si>
  <si>
    <t>Ratio (Total cost/Number of days)</t>
  </si>
  <si>
    <t>Travel and dinner</t>
  </si>
  <si>
    <t>Coach and bowling alley</t>
  </si>
  <si>
    <t>Social events</t>
  </si>
  <si>
    <t>Other (transport, travel expenses)</t>
  </si>
  <si>
    <t>Subsistance</t>
  </si>
  <si>
    <t>Welcome package</t>
  </si>
  <si>
    <t>Poster</t>
  </si>
  <si>
    <t>Photographer</t>
  </si>
  <si>
    <t>Conference fees (recettes)</t>
  </si>
  <si>
    <t>Lecturers (Travel &amp; Living expenses)</t>
  </si>
  <si>
    <t>LLB Soleil Living espenses</t>
  </si>
  <si>
    <t>PSI Living expenses</t>
  </si>
  <si>
    <t>Participants living expenses</t>
  </si>
  <si>
    <t>Total Number of speakers</t>
  </si>
  <si>
    <t>Total Number of participants</t>
  </si>
  <si>
    <t>Travel and subsistance</t>
  </si>
  <si>
    <t>(ISIS) Muon Spectroscopy Training School</t>
  </si>
  <si>
    <t>Advanced Seminar on Perspectives for Neutron Science in Novel and Extreme Conditions - Spanish school (Univ Zaragoza)</t>
  </si>
  <si>
    <t>BSANS (Baltic)</t>
  </si>
  <si>
    <t>CETS - Central European Training School on Neutron Scattering</t>
  </si>
  <si>
    <t>Spanish school (Univ Zaragoza) -Advanced Seminar on Perspectives for Neutron Science in Novel and Extreme Conditions</t>
  </si>
  <si>
    <t>18-22.11.2013</t>
  </si>
  <si>
    <t>27-31.05.13</t>
  </si>
  <si>
    <t>ACCOMODATION</t>
  </si>
  <si>
    <t>Total restant NMI3</t>
  </si>
  <si>
    <t>Total cost</t>
  </si>
  <si>
    <t>Transport</t>
  </si>
  <si>
    <t>CATTERING</t>
  </si>
  <si>
    <t>Conference room</t>
  </si>
  <si>
    <t>Booklet (printing, sending, etc.)</t>
  </si>
  <si>
    <t>NMI3 grant allocated</t>
  </si>
  <si>
    <t>NMI3 grant requested</t>
  </si>
  <si>
    <t>Support NMI3</t>
  </si>
  <si>
    <t>Total Number of lecturers</t>
  </si>
  <si>
    <t>Technique</t>
  </si>
  <si>
    <t>Advanced Seminar on Perspectives for Neutron Science in Novel and Extreme Conditions - Spanish school (Univ. Zaragoza)</t>
  </si>
  <si>
    <t xml:space="preserve">                                                       </t>
  </si>
  <si>
    <t>Total Number of students</t>
  </si>
  <si>
    <t>(payé 9500 : déduire 2220 €)</t>
  </si>
  <si>
    <t>subsistence</t>
  </si>
  <si>
    <t>Conference material</t>
  </si>
  <si>
    <t>COMMENTS</t>
  </si>
  <si>
    <t>Enlever Beam time</t>
  </si>
  <si>
    <t>Beam time</t>
  </si>
  <si>
    <t>Booklet</t>
  </si>
  <si>
    <t>Conference room/technical assistance</t>
  </si>
  <si>
    <t>etc (technique)</t>
  </si>
  <si>
    <t>Operating costs</t>
  </si>
  <si>
    <t>Organisation Committee meetings</t>
  </si>
  <si>
    <t>Practicals &amp; Tutorial Costs (Grenoble &amp; Saclay)</t>
  </si>
  <si>
    <t>Printing</t>
  </si>
  <si>
    <t>Subcontracting (Floralis: staff costs)</t>
  </si>
  <si>
    <t>Training material and services</t>
  </si>
  <si>
    <t>UJF staff costs</t>
  </si>
  <si>
    <t>Website (maintenance costs)</t>
  </si>
  <si>
    <t>Enlever :</t>
  </si>
  <si>
    <t>Détailler social event.</t>
  </si>
  <si>
    <t>non eligible NMI3</t>
  </si>
  <si>
    <t>eligible NMI3</t>
  </si>
  <si>
    <t>Students (non eligible/eligible)</t>
  </si>
  <si>
    <t>Total budget? = 45 979 €</t>
  </si>
  <si>
    <t>Total budget? = 33 568,78 €</t>
  </si>
  <si>
    <t xml:space="preserve">Enlever : ? </t>
  </si>
  <si>
    <t xml:space="preserve">Demander un budget total. </t>
  </si>
  <si>
    <t>Travel expenses</t>
  </si>
  <si>
    <t xml:space="preserve">Meals, coffee breaks, conference dinner </t>
  </si>
  <si>
    <t>Régulariser sur 2013</t>
  </si>
  <si>
    <t>they never reinterated their demand and we never did confirm any funding !</t>
  </si>
  <si>
    <t>pas besoin de courrier (MF)</t>
  </si>
  <si>
    <t>budget yes</t>
  </si>
  <si>
    <t>mailto:ross.stewart@stfc.ac.uk</t>
  </si>
  <si>
    <t>Solde</t>
  </si>
  <si>
    <t>Maccarini, Guarini@ill.fr</t>
  </si>
  <si>
    <t>no report as no claim</t>
  </si>
  <si>
    <t>27500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</si>
</sst>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_-[$€-2]* #,##0.00_-;\-[$€-2]* #,##0.00_-;_-[$€-2]* &quot;-&quot;??_-"/>
    <numFmt numFmtId="166" formatCode="#,##0.00\ _€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8"/>
      <name val="Arial"/>
      <family val="2"/>
    </font>
    <font>
      <b/>
      <sz val="8"/>
      <color rgb="FFC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8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AFFF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0" borderId="0"/>
    <xf numFmtId="0" fontId="6" fillId="13" borderId="0" applyNumberFormat="0" applyBorder="0" applyAlignment="0" applyProtection="0"/>
    <xf numFmtId="165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62">
    <xf numFmtId="0" fontId="0" fillId="0" borderId="0" xfId="0"/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6" fontId="10" fillId="0" borderId="1" xfId="29" applyNumberFormat="1" applyFont="1" applyFill="1" applyBorder="1" applyAlignment="1">
      <alignment vertical="center" wrapText="1"/>
    </xf>
    <xf numFmtId="166" fontId="10" fillId="0" borderId="1" xfId="19" applyNumberFormat="1" applyFont="1" applyBorder="1" applyAlignment="1">
      <alignment vertical="center" wrapText="1"/>
    </xf>
    <xf numFmtId="166" fontId="10" fillId="0" borderId="1" xfId="27" applyNumberFormat="1" applyFont="1" applyBorder="1" applyAlignment="1">
      <alignment vertical="center" wrapText="1"/>
    </xf>
    <xf numFmtId="166" fontId="10" fillId="0" borderId="1" xfId="35" applyNumberFormat="1" applyFont="1" applyBorder="1" applyAlignment="1">
      <alignment vertical="center" wrapText="1"/>
    </xf>
    <xf numFmtId="166" fontId="10" fillId="0" borderId="1" xfId="37" applyNumberFormat="1" applyFont="1" applyBorder="1" applyAlignment="1">
      <alignment vertical="center" wrapText="1"/>
    </xf>
    <xf numFmtId="166" fontId="10" fillId="0" borderId="1" xfId="39" applyNumberFormat="1" applyFont="1" applyBorder="1" applyAlignment="1">
      <alignment vertical="center" wrapText="1"/>
    </xf>
    <xf numFmtId="166" fontId="10" fillId="0" borderId="1" xfId="33" applyNumberFormat="1" applyFont="1" applyBorder="1" applyAlignment="1">
      <alignment vertical="center" wrapText="1"/>
    </xf>
    <xf numFmtId="166" fontId="10" fillId="0" borderId="1" xfId="31" applyNumberFormat="1" applyFont="1" applyBorder="1" applyAlignment="1">
      <alignment vertical="center" wrapText="1"/>
    </xf>
    <xf numFmtId="166" fontId="10" fillId="0" borderId="1" xfId="43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5" borderId="1" xfId="4" applyNumberFormat="1" applyFont="1" applyFill="1" applyBorder="1" applyAlignment="1" applyProtection="1">
      <alignment horizontal="center" vertical="center" wrapText="1"/>
    </xf>
    <xf numFmtId="49" fontId="8" fillId="6" borderId="1" xfId="7" applyNumberFormat="1" applyFont="1" applyFill="1" applyBorder="1" applyAlignment="1" applyProtection="1">
      <alignment horizontal="center" vertical="center" wrapText="1"/>
    </xf>
    <xf numFmtId="0" fontId="8" fillId="7" borderId="1" xfId="8" applyFont="1" applyFill="1" applyBorder="1" applyAlignment="1" applyProtection="1">
      <alignment horizontal="center" vertical="center" wrapText="1"/>
    </xf>
    <xf numFmtId="0" fontId="8" fillId="8" borderId="1" xfId="9" applyFont="1" applyFill="1" applyBorder="1" applyAlignment="1" applyProtection="1">
      <alignment horizontal="center" vertical="center" wrapText="1"/>
    </xf>
    <xf numFmtId="49" fontId="8" fillId="9" borderId="1" xfId="11" applyNumberFormat="1" applyFont="1" applyFill="1" applyBorder="1" applyAlignment="1" applyProtection="1">
      <alignment horizontal="center" vertical="center" wrapText="1"/>
    </xf>
    <xf numFmtId="49" fontId="8" fillId="10" borderId="1" xfId="12" applyNumberFormat="1" applyFont="1" applyFill="1" applyBorder="1" applyAlignment="1" applyProtection="1">
      <alignment horizontal="center" vertical="center" wrapText="1"/>
    </xf>
    <xf numFmtId="49" fontId="8" fillId="11" borderId="1" xfId="13" applyNumberFormat="1" applyFont="1" applyFill="1" applyBorder="1" applyAlignment="1" applyProtection="1">
      <alignment horizontal="center" vertical="center" wrapText="1"/>
    </xf>
    <xf numFmtId="49" fontId="8" fillId="12" borderId="1" xfId="14" applyNumberFormat="1" applyFont="1" applyFill="1" applyBorder="1" applyAlignment="1" applyProtection="1">
      <alignment horizontal="center" vertical="center" wrapText="1"/>
    </xf>
    <xf numFmtId="166" fontId="2" fillId="0" borderId="0" xfId="0" applyNumberFormat="1" applyFont="1" applyFill="1" applyAlignment="1">
      <alignment horizontal="right" vertical="center" wrapText="1"/>
    </xf>
    <xf numFmtId="166" fontId="10" fillId="0" borderId="1" xfId="44" applyNumberFormat="1" applyFont="1" applyFill="1" applyBorder="1" applyAlignment="1">
      <alignment vertical="center" wrapText="1"/>
    </xf>
    <xf numFmtId="166" fontId="10" fillId="0" borderId="1" xfId="48" applyNumberFormat="1" applyFont="1" applyFill="1" applyBorder="1" applyAlignment="1">
      <alignment vertical="center" wrapText="1"/>
    </xf>
    <xf numFmtId="166" fontId="11" fillId="0" borderId="7" xfId="47" applyNumberFormat="1" applyFont="1" applyFill="1" applyBorder="1" applyAlignment="1">
      <alignment vertical="center" wrapText="1"/>
    </xf>
    <xf numFmtId="166" fontId="3" fillId="0" borderId="11" xfId="0" applyNumberFormat="1" applyFont="1" applyFill="1" applyBorder="1" applyAlignment="1">
      <alignment horizontal="right" vertical="center" wrapText="1"/>
    </xf>
    <xf numFmtId="49" fontId="10" fillId="0" borderId="1" xfId="29" applyNumberFormat="1" applyFont="1" applyFill="1" applyBorder="1" applyAlignment="1">
      <alignment vertical="center" wrapText="1"/>
    </xf>
    <xf numFmtId="49" fontId="11" fillId="0" borderId="7" xfId="47" applyNumberFormat="1" applyFont="1" applyFill="1" applyBorder="1" applyAlignment="1">
      <alignment vertical="center" wrapText="1"/>
    </xf>
    <xf numFmtId="49" fontId="10" fillId="0" borderId="1" xfId="16" applyNumberFormat="1" applyFont="1" applyFill="1" applyBorder="1" applyAlignment="1">
      <alignment vertical="center" wrapText="1"/>
    </xf>
    <xf numFmtId="49" fontId="10" fillId="0" borderId="1" xfId="35" applyNumberFormat="1" applyFont="1" applyFill="1" applyBorder="1" applyAlignment="1">
      <alignment vertical="center" wrapText="1"/>
    </xf>
    <xf numFmtId="49" fontId="10" fillId="0" borderId="1" xfId="37" applyNumberFormat="1" applyFont="1" applyFill="1" applyBorder="1" applyAlignment="1">
      <alignment vertical="center" wrapText="1"/>
    </xf>
    <xf numFmtId="49" fontId="10" fillId="0" borderId="1" xfId="21" applyNumberFormat="1" applyFont="1" applyFill="1" applyBorder="1" applyAlignment="1">
      <alignment vertical="center" wrapText="1"/>
    </xf>
    <xf numFmtId="49" fontId="10" fillId="0" borderId="1" xfId="39" applyNumberFormat="1" applyFont="1" applyFill="1" applyBorder="1" applyAlignment="1">
      <alignment vertical="center" wrapText="1"/>
    </xf>
    <xf numFmtId="49" fontId="10" fillId="0" borderId="1" xfId="33" applyNumberFormat="1" applyFont="1" applyFill="1" applyBorder="1" applyAlignment="1">
      <alignment vertical="center" wrapText="1"/>
    </xf>
    <xf numFmtId="49" fontId="10" fillId="0" borderId="1" xfId="31" applyNumberFormat="1" applyFont="1" applyFill="1" applyBorder="1" applyAlignment="1">
      <alignment vertical="center" wrapText="1"/>
    </xf>
    <xf numFmtId="49" fontId="10" fillId="0" borderId="1" xfId="43" applyNumberFormat="1" applyFont="1" applyFill="1" applyBorder="1" applyAlignment="1">
      <alignment vertical="center" wrapText="1"/>
    </xf>
    <xf numFmtId="49" fontId="10" fillId="0" borderId="1" xfId="24" applyNumberFormat="1" applyFont="1" applyFill="1" applyBorder="1" applyAlignment="1">
      <alignment vertical="center" wrapText="1"/>
    </xf>
    <xf numFmtId="49" fontId="10" fillId="0" borderId="1" xfId="44" applyNumberFormat="1" applyFont="1" applyFill="1" applyBorder="1" applyAlignment="1">
      <alignment vertical="center" wrapText="1"/>
    </xf>
    <xf numFmtId="166" fontId="9" fillId="14" borderId="3" xfId="28" applyNumberFormat="1" applyFont="1" applyFill="1" applyBorder="1" applyAlignment="1">
      <alignment horizontal="right" vertical="center" wrapText="1"/>
    </xf>
    <xf numFmtId="166" fontId="9" fillId="14" borderId="3" xfId="15" applyNumberFormat="1" applyFont="1" applyFill="1" applyBorder="1" applyAlignment="1">
      <alignment horizontal="right" vertical="center" wrapText="1"/>
    </xf>
    <xf numFmtId="166" fontId="9" fillId="14" borderId="3" xfId="34" applyNumberFormat="1" applyFont="1" applyFill="1" applyBorder="1" applyAlignment="1">
      <alignment horizontal="right" vertical="center" wrapText="1"/>
    </xf>
    <xf numFmtId="166" fontId="9" fillId="14" borderId="3" xfId="36" applyNumberFormat="1" applyFont="1" applyFill="1" applyBorder="1" applyAlignment="1">
      <alignment horizontal="right" vertical="center" wrapText="1"/>
    </xf>
    <xf numFmtId="166" fontId="9" fillId="14" borderId="3" xfId="20" applyNumberFormat="1" applyFont="1" applyFill="1" applyBorder="1" applyAlignment="1">
      <alignment horizontal="right" vertical="center" wrapText="1"/>
    </xf>
    <xf numFmtId="166" fontId="9" fillId="14" borderId="3" xfId="38" applyNumberFormat="1" applyFont="1" applyFill="1" applyBorder="1" applyAlignment="1">
      <alignment horizontal="right" vertical="center" wrapText="1"/>
    </xf>
    <xf numFmtId="166" fontId="9" fillId="14" borderId="3" xfId="32" applyNumberFormat="1" applyFont="1" applyFill="1" applyBorder="1" applyAlignment="1">
      <alignment horizontal="right" vertical="center" wrapText="1"/>
    </xf>
    <xf numFmtId="166" fontId="9" fillId="14" borderId="3" xfId="30" applyNumberFormat="1" applyFont="1" applyFill="1" applyBorder="1" applyAlignment="1">
      <alignment horizontal="right" vertical="center" wrapText="1"/>
    </xf>
    <xf numFmtId="166" fontId="9" fillId="14" borderId="3" xfId="42" applyNumberFormat="1" applyFont="1" applyFill="1" applyBorder="1" applyAlignment="1">
      <alignment horizontal="right" vertical="center" wrapText="1"/>
    </xf>
    <xf numFmtId="166" fontId="9" fillId="14" borderId="3" xfId="23" applyNumberFormat="1" applyFont="1" applyFill="1" applyBorder="1" applyAlignment="1">
      <alignment horizontal="right" vertical="center" wrapText="1"/>
    </xf>
    <xf numFmtId="49" fontId="10" fillId="0" borderId="6" xfId="29" applyNumberFormat="1" applyFont="1" applyFill="1" applyBorder="1" applyAlignment="1">
      <alignment vertical="center" wrapText="1"/>
    </xf>
    <xf numFmtId="49" fontId="10" fillId="0" borderId="6" xfId="16" applyNumberFormat="1" applyFont="1" applyFill="1" applyBorder="1" applyAlignment="1">
      <alignment vertical="center" wrapText="1"/>
    </xf>
    <xf numFmtId="49" fontId="10" fillId="0" borderId="6" xfId="35" applyNumberFormat="1" applyFont="1" applyFill="1" applyBorder="1" applyAlignment="1">
      <alignment vertical="center" wrapText="1"/>
    </xf>
    <xf numFmtId="49" fontId="10" fillId="0" borderId="6" xfId="37" applyNumberFormat="1" applyFont="1" applyFill="1" applyBorder="1" applyAlignment="1">
      <alignment vertical="center" wrapText="1"/>
    </xf>
    <xf numFmtId="49" fontId="10" fillId="0" borderId="6" xfId="21" applyNumberFormat="1" applyFont="1" applyFill="1" applyBorder="1" applyAlignment="1">
      <alignment vertical="center" wrapText="1"/>
    </xf>
    <xf numFmtId="49" fontId="10" fillId="0" borderId="6" xfId="39" applyNumberFormat="1" applyFont="1" applyFill="1" applyBorder="1" applyAlignment="1">
      <alignment vertical="center" wrapText="1"/>
    </xf>
    <xf numFmtId="49" fontId="10" fillId="0" borderId="6" xfId="33" applyNumberFormat="1" applyFont="1" applyFill="1" applyBorder="1" applyAlignment="1">
      <alignment vertical="center" wrapText="1"/>
    </xf>
    <xf numFmtId="49" fontId="10" fillId="0" borderId="6" xfId="31" applyNumberFormat="1" applyFont="1" applyFill="1" applyBorder="1" applyAlignment="1">
      <alignment vertical="center" wrapText="1"/>
    </xf>
    <xf numFmtId="49" fontId="10" fillId="0" borderId="6" xfId="43" applyNumberFormat="1" applyFont="1" applyFill="1" applyBorder="1" applyAlignment="1">
      <alignment vertical="center" wrapText="1"/>
    </xf>
    <xf numFmtId="49" fontId="10" fillId="0" borderId="6" xfId="24" applyNumberFormat="1" applyFont="1" applyFill="1" applyBorder="1" applyAlignment="1">
      <alignment vertical="center" wrapText="1"/>
    </xf>
    <xf numFmtId="49" fontId="10" fillId="0" borderId="6" xfId="44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11" fillId="0" borderId="20" xfId="47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horizontal="right" vertical="center" wrapText="1"/>
    </xf>
    <xf numFmtId="49" fontId="3" fillId="3" borderId="11" xfId="0" applyNumberFormat="1" applyFont="1" applyFill="1" applyBorder="1" applyAlignment="1">
      <alignment horizontal="right" vertical="center" wrapText="1"/>
    </xf>
    <xf numFmtId="49" fontId="3" fillId="3" borderId="12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49" fontId="8" fillId="4" borderId="1" xfId="6" applyNumberFormat="1" applyFont="1" applyFill="1" applyBorder="1" applyAlignment="1" applyProtection="1">
      <alignment horizontal="center" vertical="center" wrapText="1"/>
    </xf>
    <xf numFmtId="166" fontId="9" fillId="14" borderId="3" xfId="40" applyNumberFormat="1" applyFont="1" applyFill="1" applyBorder="1" applyAlignment="1">
      <alignment horizontal="right" vertical="center" wrapText="1"/>
    </xf>
    <xf numFmtId="49" fontId="10" fillId="0" borderId="13" xfId="48" applyNumberFormat="1" applyFont="1" applyFill="1" applyBorder="1" applyAlignment="1">
      <alignment vertical="center" wrapText="1"/>
    </xf>
    <xf numFmtId="49" fontId="10" fillId="0" borderId="15" xfId="48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0" fillId="0" borderId="1" xfId="37" applyNumberFormat="1" applyFont="1" applyFill="1" applyBorder="1" applyAlignment="1">
      <alignment horizontal="center" vertical="center" wrapText="1"/>
    </xf>
    <xf numFmtId="49" fontId="10" fillId="0" borderId="1" xfId="24" applyNumberFormat="1" applyFont="1" applyFill="1" applyBorder="1" applyAlignment="1">
      <alignment horizontal="center" vertical="center" wrapText="1"/>
    </xf>
    <xf numFmtId="49" fontId="10" fillId="0" borderId="1" xfId="16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5" fillId="18" borderId="1" xfId="49" applyNumberFormat="1" applyFont="1" applyFill="1" applyBorder="1" applyAlignment="1" applyProtection="1">
      <alignment horizontal="center" vertical="center" wrapText="1"/>
    </xf>
    <xf numFmtId="166" fontId="10" fillId="0" borderId="1" xfId="24" applyNumberFormat="1" applyFont="1" applyBorder="1" applyAlignment="1">
      <alignment vertical="center" wrapText="1"/>
    </xf>
    <xf numFmtId="166" fontId="12" fillId="17" borderId="1" xfId="41" applyNumberFormat="1" applyFont="1" applyFill="1" applyBorder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horizontal="right" vertical="center" wrapText="1"/>
    </xf>
    <xf numFmtId="0" fontId="11" fillId="19" borderId="0" xfId="0" applyNumberFormat="1" applyFont="1" applyFill="1" applyAlignment="1">
      <alignment horizontal="right" vertical="center" wrapText="1"/>
    </xf>
    <xf numFmtId="4" fontId="19" fillId="19" borderId="0" xfId="0" applyNumberFormat="1" applyFont="1" applyFill="1" applyAlignment="1">
      <alignment horizontal="right" vertical="center" wrapText="1"/>
    </xf>
    <xf numFmtId="49" fontId="8" fillId="21" borderId="1" xfId="10" applyNumberFormat="1" applyFont="1" applyFill="1" applyBorder="1" applyAlignment="1" applyProtection="1">
      <alignment horizontal="center" vertical="center" wrapText="1"/>
    </xf>
    <xf numFmtId="49" fontId="10" fillId="23" borderId="1" xfId="41" applyNumberFormat="1" applyFont="1" applyFill="1" applyBorder="1" applyAlignment="1">
      <alignment horizontal="center" vertical="center" wrapText="1"/>
    </xf>
    <xf numFmtId="49" fontId="10" fillId="23" borderId="1" xfId="44" applyNumberFormat="1" applyFont="1" applyFill="1" applyBorder="1" applyAlignment="1">
      <alignment horizontal="center" vertical="center" wrapText="1"/>
    </xf>
    <xf numFmtId="49" fontId="10" fillId="23" borderId="1" xfId="43" applyNumberFormat="1" applyFont="1" applyFill="1" applyBorder="1" applyAlignment="1">
      <alignment vertical="center" wrapText="1"/>
    </xf>
    <xf numFmtId="0" fontId="8" fillId="0" borderId="0" xfId="0" applyNumberFormat="1" applyFont="1" applyFill="1" applyAlignment="1">
      <alignment horizontal="center" vertical="center" wrapText="1"/>
    </xf>
    <xf numFmtId="49" fontId="8" fillId="0" borderId="0" xfId="14" applyNumberFormat="1" applyFont="1" applyFill="1" applyBorder="1" applyAlignment="1" applyProtection="1">
      <alignment horizontal="center" vertical="center" wrapText="1"/>
    </xf>
    <xf numFmtId="49" fontId="8" fillId="0" borderId="0" xfId="13" applyNumberFormat="1" applyFont="1" applyFill="1" applyBorder="1" applyAlignment="1" applyProtection="1">
      <alignment horizontal="center" vertical="center" wrapText="1"/>
    </xf>
    <xf numFmtId="49" fontId="8" fillId="0" borderId="0" xfId="7" applyNumberFormat="1" applyFont="1" applyFill="1" applyBorder="1" applyAlignment="1" applyProtection="1">
      <alignment horizontal="center" vertical="center" wrapText="1"/>
    </xf>
    <xf numFmtId="0" fontId="8" fillId="0" borderId="0" xfId="9" applyFont="1" applyFill="1" applyBorder="1" applyAlignment="1" applyProtection="1">
      <alignment horizontal="center" vertical="center" wrapText="1"/>
    </xf>
    <xf numFmtId="0" fontId="8" fillId="0" borderId="0" xfId="8" applyFont="1" applyFill="1" applyBorder="1" applyAlignment="1" applyProtection="1">
      <alignment horizontal="center" vertical="center" wrapText="1"/>
    </xf>
    <xf numFmtId="49" fontId="8" fillId="0" borderId="0" xfId="6" applyNumberFormat="1" applyFont="1" applyFill="1" applyBorder="1" applyAlignment="1" applyProtection="1">
      <alignment horizontal="center" vertical="center" wrapText="1"/>
    </xf>
    <xf numFmtId="49" fontId="15" fillId="0" borderId="0" xfId="49" applyNumberFormat="1" applyFont="1" applyFill="1" applyBorder="1" applyAlignment="1" applyProtection="1">
      <alignment horizontal="center" vertical="center" wrapText="1"/>
    </xf>
    <xf numFmtId="49" fontId="8" fillId="0" borderId="0" xfId="12" applyNumberFormat="1" applyFont="1" applyFill="1" applyBorder="1" applyAlignment="1" applyProtection="1">
      <alignment horizontal="center" vertical="center" wrapText="1"/>
    </xf>
    <xf numFmtId="49" fontId="8" fillId="0" borderId="0" xfId="4" applyNumberFormat="1" applyFont="1" applyFill="1" applyBorder="1" applyAlignment="1" applyProtection="1">
      <alignment horizontal="center" vertical="center" wrapText="1"/>
    </xf>
    <xf numFmtId="49" fontId="8" fillId="0" borderId="0" xfId="11" applyNumberFormat="1" applyFont="1" applyFill="1" applyBorder="1" applyAlignment="1" applyProtection="1">
      <alignment horizontal="center" vertical="center" wrapText="1"/>
    </xf>
    <xf numFmtId="49" fontId="8" fillId="0" borderId="0" xfId="10" applyNumberFormat="1" applyFont="1" applyFill="1" applyBorder="1" applyAlignment="1" applyProtection="1">
      <alignment horizontal="center" vertical="center" wrapText="1"/>
    </xf>
    <xf numFmtId="49" fontId="11" fillId="0" borderId="1" xfId="24" applyNumberFormat="1" applyFont="1" applyFill="1" applyBorder="1" applyAlignment="1">
      <alignment horizontal="center" vertical="center" wrapText="1"/>
    </xf>
    <xf numFmtId="49" fontId="15" fillId="2" borderId="1" xfId="49" applyNumberFormat="1" applyFont="1" applyFill="1" applyBorder="1" applyAlignment="1" applyProtection="1">
      <alignment horizontal="center" vertical="center" wrapText="1"/>
    </xf>
    <xf numFmtId="49" fontId="10" fillId="16" borderId="1" xfId="41" applyNumberFormat="1" applyFont="1" applyFill="1" applyBorder="1" applyAlignment="1">
      <alignment vertical="center" wrapText="1"/>
    </xf>
    <xf numFmtId="166" fontId="10" fillId="16" borderId="1" xfId="41" applyNumberFormat="1" applyFont="1" applyFill="1" applyBorder="1" applyAlignment="1">
      <alignment vertical="center" wrapText="1"/>
    </xf>
    <xf numFmtId="49" fontId="10" fillId="16" borderId="6" xfId="41" applyNumberFormat="1" applyFont="1" applyFill="1" applyBorder="1" applyAlignment="1">
      <alignment vertical="center" wrapText="1"/>
    </xf>
    <xf numFmtId="164" fontId="2" fillId="16" borderId="5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Alignment="1">
      <alignment horizontal="right" vertical="center" wrapText="1"/>
    </xf>
    <xf numFmtId="164" fontId="10" fillId="0" borderId="1" xfId="37" applyNumberFormat="1" applyFont="1" applyFill="1" applyBorder="1" applyAlignment="1">
      <alignment horizontal="right" vertical="center" wrapText="1"/>
    </xf>
    <xf numFmtId="164" fontId="10" fillId="0" borderId="1" xfId="44" applyNumberFormat="1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center" vertical="center" wrapText="1"/>
    </xf>
    <xf numFmtId="49" fontId="10" fillId="23" borderId="1" xfId="43" applyNumberFormat="1" applyFont="1" applyFill="1" applyBorder="1" applyAlignment="1">
      <alignment horizontal="center" vertical="center" wrapText="1"/>
    </xf>
    <xf numFmtId="49" fontId="10" fillId="23" borderId="1" xfId="21" applyNumberFormat="1" applyFont="1" applyFill="1" applyBorder="1" applyAlignment="1">
      <alignment horizontal="center" vertical="center" wrapText="1"/>
    </xf>
    <xf numFmtId="49" fontId="10" fillId="23" borderId="1" xfId="29" applyNumberFormat="1" applyFont="1" applyFill="1" applyBorder="1" applyAlignment="1">
      <alignment horizontal="center" vertical="center" wrapText="1"/>
    </xf>
    <xf numFmtId="49" fontId="10" fillId="0" borderId="1" xfId="44" applyNumberFormat="1" applyFont="1" applyFill="1" applyBorder="1" applyAlignment="1">
      <alignment horizontal="center" vertical="center" wrapText="1"/>
    </xf>
    <xf numFmtId="49" fontId="11" fillId="23" borderId="7" xfId="47" applyNumberFormat="1" applyFont="1" applyFill="1" applyBorder="1" applyAlignment="1">
      <alignment horizontal="center" vertical="center" wrapText="1"/>
    </xf>
    <xf numFmtId="164" fontId="3" fillId="19" borderId="0" xfId="0" applyNumberFormat="1" applyFont="1" applyFill="1" applyAlignment="1">
      <alignment horizontal="left" vertical="center"/>
    </xf>
    <xf numFmtId="164" fontId="2" fillId="19" borderId="0" xfId="0" applyNumberFormat="1" applyFont="1" applyFill="1" applyAlignment="1">
      <alignment horizontal="center" vertical="center" wrapText="1"/>
    </xf>
    <xf numFmtId="164" fontId="2" fillId="19" borderId="0" xfId="0" applyNumberFormat="1" applyFont="1" applyFill="1" applyAlignment="1">
      <alignment horizontal="right" vertical="center" wrapText="1"/>
    </xf>
    <xf numFmtId="0" fontId="2" fillId="19" borderId="0" xfId="0" applyNumberFormat="1" applyFont="1" applyFill="1" applyAlignment="1">
      <alignment horizontal="right" vertical="center" wrapText="1"/>
    </xf>
    <xf numFmtId="0" fontId="7" fillId="0" borderId="0" xfId="0" applyFont="1"/>
    <xf numFmtId="0" fontId="21" fillId="0" borderId="0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1" fillId="0" borderId="1" xfId="0" applyFont="1" applyBorder="1"/>
    <xf numFmtId="0" fontId="7" fillId="0" borderId="1" xfId="0" applyFont="1" applyFill="1" applyBorder="1"/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7" fillId="0" borderId="0" xfId="0" applyFont="1" applyFill="1"/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 wrapText="1"/>
    </xf>
    <xf numFmtId="1" fontId="7" fillId="0" borderId="1" xfId="0" applyNumberFormat="1" applyFont="1" applyBorder="1"/>
    <xf numFmtId="1" fontId="7" fillId="0" borderId="0" xfId="0" applyNumberFormat="1" applyFont="1"/>
    <xf numFmtId="2" fontId="7" fillId="0" borderId="0" xfId="0" applyNumberFormat="1" applyFont="1"/>
    <xf numFmtId="2" fontId="7" fillId="0" borderId="1" xfId="0" applyNumberFormat="1" applyFont="1" applyBorder="1"/>
    <xf numFmtId="0" fontId="7" fillId="2" borderId="1" xfId="0" applyFont="1" applyFill="1" applyBorder="1"/>
    <xf numFmtId="3" fontId="7" fillId="0" borderId="1" xfId="0" applyNumberFormat="1" applyFont="1" applyFill="1" applyBorder="1"/>
    <xf numFmtId="0" fontId="21" fillId="0" borderId="1" xfId="0" applyFont="1" applyFill="1" applyBorder="1"/>
    <xf numFmtId="3" fontId="21" fillId="0" borderId="1" xfId="0" applyNumberFormat="1" applyFont="1" applyFill="1" applyBorder="1"/>
    <xf numFmtId="0" fontId="21" fillId="0" borderId="0" xfId="0" applyFont="1" applyFill="1"/>
    <xf numFmtId="164" fontId="2" fillId="0" borderId="1" xfId="0" applyNumberFormat="1" applyFont="1" applyBorder="1" applyAlignment="1">
      <alignment horizontal="center" wrapText="1"/>
    </xf>
    <xf numFmtId="0" fontId="21" fillId="25" borderId="1" xfId="0" applyFont="1" applyFill="1" applyBorder="1"/>
    <xf numFmtId="164" fontId="7" fillId="25" borderId="1" xfId="0" applyNumberFormat="1" applyFont="1" applyFill="1" applyBorder="1"/>
    <xf numFmtId="9" fontId="21" fillId="0" borderId="1" xfId="0" applyNumberFormat="1" applyFont="1" applyBorder="1"/>
    <xf numFmtId="0" fontId="7" fillId="0" borderId="0" xfId="0" applyFont="1" applyFill="1" applyBorder="1"/>
    <xf numFmtId="4" fontId="7" fillId="0" borderId="1" xfId="0" applyNumberFormat="1" applyFont="1" applyBorder="1"/>
    <xf numFmtId="164" fontId="7" fillId="19" borderId="1" xfId="0" applyNumberFormat="1" applyFont="1" applyFill="1" applyBorder="1"/>
    <xf numFmtId="0" fontId="7" fillId="0" borderId="1" xfId="0" applyFont="1" applyBorder="1" applyAlignment="1">
      <alignment wrapText="1"/>
    </xf>
    <xf numFmtId="0" fontId="21" fillId="19" borderId="1" xfId="0" applyFont="1" applyFill="1" applyBorder="1"/>
    <xf numFmtId="0" fontId="7" fillId="0" borderId="1" xfId="0" applyFont="1" applyFill="1" applyBorder="1" applyAlignment="1">
      <alignment vertical="center" wrapText="1"/>
    </xf>
    <xf numFmtId="49" fontId="3" fillId="5" borderId="1" xfId="1" applyNumberFormat="1" applyFont="1" applyFill="1" applyBorder="1" applyAlignment="1">
      <alignment horizontal="center" vertical="center" wrapText="1"/>
    </xf>
    <xf numFmtId="49" fontId="3" fillId="12" borderId="1" xfId="1" applyNumberFormat="1" applyFont="1" applyFill="1" applyBorder="1" applyAlignment="1">
      <alignment horizontal="center" vertical="center" wrapText="1"/>
    </xf>
    <xf numFmtId="0" fontId="23" fillId="21" borderId="1" xfId="1" applyFont="1" applyFill="1" applyBorder="1" applyAlignment="1">
      <alignment horizontal="center" vertical="center" wrapText="1"/>
    </xf>
    <xf numFmtId="49" fontId="3" fillId="11" borderId="1" xfId="1" applyNumberFormat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49" fontId="3" fillId="10" borderId="1" xfId="1" applyNumberFormat="1" applyFont="1" applyFill="1" applyBorder="1" applyAlignment="1">
      <alignment horizontal="center" vertical="center" wrapText="1"/>
    </xf>
    <xf numFmtId="0" fontId="23" fillId="9" borderId="1" xfId="1" applyFont="1" applyFill="1" applyBorder="1" applyAlignment="1">
      <alignment horizontal="center" vertical="center" wrapText="1"/>
    </xf>
    <xf numFmtId="49" fontId="3" fillId="18" borderId="1" xfId="1" applyNumberFormat="1" applyFont="1" applyFill="1" applyBorder="1" applyAlignment="1">
      <alignment horizontal="center" vertical="center" wrapText="1"/>
    </xf>
    <xf numFmtId="49" fontId="16" fillId="15" borderId="1" xfId="1" applyNumberFormat="1" applyFont="1" applyFill="1" applyBorder="1" applyAlignment="1">
      <alignment horizontal="center" vertical="center" wrapText="1"/>
    </xf>
    <xf numFmtId="49" fontId="3" fillId="8" borderId="1" xfId="1" applyNumberFormat="1" applyFont="1" applyFill="1" applyBorder="1" applyAlignment="1">
      <alignment horizontal="center" vertical="center" wrapText="1"/>
    </xf>
    <xf numFmtId="49" fontId="16" fillId="4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10" fillId="23" borderId="1" xfId="48" applyNumberFormat="1" applyFont="1" applyFill="1" applyBorder="1" applyAlignment="1">
      <alignment horizontal="center" vertical="center" wrapText="1"/>
    </xf>
    <xf numFmtId="166" fontId="2" fillId="0" borderId="1" xfId="47" applyNumberFormat="1" applyFont="1" applyFill="1" applyBorder="1" applyAlignment="1">
      <alignment vertical="center" wrapText="1"/>
    </xf>
    <xf numFmtId="49" fontId="2" fillId="0" borderId="1" xfId="4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10" fillId="23" borderId="1" xfId="43" applyNumberFormat="1" applyFont="1" applyFill="1" applyBorder="1" applyAlignment="1">
      <alignment horizontal="center" vertical="center" wrapText="1"/>
    </xf>
    <xf numFmtId="164" fontId="10" fillId="23" borderId="1" xfId="43" applyNumberFormat="1" applyFont="1" applyFill="1" applyBorder="1" applyAlignment="1">
      <alignment vertical="center" wrapText="1"/>
    </xf>
    <xf numFmtId="164" fontId="10" fillId="23" borderId="1" xfId="21" applyNumberFormat="1" applyFont="1" applyFill="1" applyBorder="1" applyAlignment="1">
      <alignment horizontal="center" vertical="center" wrapText="1"/>
    </xf>
    <xf numFmtId="164" fontId="2" fillId="23" borderId="1" xfId="0" applyNumberFormat="1" applyFont="1" applyFill="1" applyBorder="1" applyAlignment="1">
      <alignment horizontal="right" vertical="center" wrapText="1"/>
    </xf>
    <xf numFmtId="164" fontId="10" fillId="0" borderId="1" xfId="37" applyNumberFormat="1" applyFont="1" applyFill="1" applyBorder="1" applyAlignment="1">
      <alignment horizontal="center" vertical="center" wrapText="1"/>
    </xf>
    <xf numFmtId="164" fontId="10" fillId="0" borderId="1" xfId="37" applyNumberFormat="1" applyFont="1" applyBorder="1" applyAlignment="1">
      <alignment vertical="center" wrapText="1"/>
    </xf>
    <xf numFmtId="164" fontId="10" fillId="0" borderId="1" xfId="25" applyNumberFormat="1" applyFont="1" applyBorder="1" applyAlignment="1">
      <alignment vertical="center" wrapText="1"/>
    </xf>
    <xf numFmtId="164" fontId="10" fillId="23" borderId="1" xfId="29" applyNumberFormat="1" applyFont="1" applyFill="1" applyBorder="1" applyAlignment="1">
      <alignment horizontal="center" vertical="center" wrapText="1"/>
    </xf>
    <xf numFmtId="164" fontId="10" fillId="23" borderId="1" xfId="29" applyNumberFormat="1" applyFont="1" applyFill="1" applyBorder="1" applyAlignment="1">
      <alignment vertical="center" wrapText="1"/>
    </xf>
    <xf numFmtId="164" fontId="10" fillId="0" borderId="1" xfId="44" applyNumberFormat="1" applyFont="1" applyFill="1" applyBorder="1" applyAlignment="1">
      <alignment vertical="center" wrapText="1"/>
    </xf>
    <xf numFmtId="164" fontId="11" fillId="23" borderId="7" xfId="47" applyNumberFormat="1" applyFont="1" applyFill="1" applyBorder="1" applyAlignment="1">
      <alignment horizontal="center" vertical="center" wrapText="1"/>
    </xf>
    <xf numFmtId="164" fontId="2" fillId="23" borderId="7" xfId="47" applyNumberFormat="1" applyFont="1" applyFill="1" applyBorder="1" applyAlignment="1">
      <alignment vertical="center" wrapText="1"/>
    </xf>
    <xf numFmtId="49" fontId="10" fillId="23" borderId="7" xfId="43" applyNumberFormat="1" applyFont="1" applyFill="1" applyBorder="1" applyAlignment="1">
      <alignment vertical="center" wrapText="1"/>
    </xf>
    <xf numFmtId="166" fontId="3" fillId="0" borderId="3" xfId="0" applyNumberFormat="1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10" fillId="23" borderId="6" xfId="48" applyNumberFormat="1" applyFont="1" applyFill="1" applyBorder="1" applyAlignment="1">
      <alignment horizontal="right" vertical="center" wrapText="1"/>
    </xf>
    <xf numFmtId="0" fontId="2" fillId="0" borderId="28" xfId="0" applyFont="1" applyFill="1" applyBorder="1" applyAlignment="1">
      <alignment horizontal="center" vertical="center" wrapText="1"/>
    </xf>
    <xf numFmtId="164" fontId="10" fillId="0" borderId="6" xfId="37" applyNumberFormat="1" applyFont="1" applyFill="1" applyBorder="1" applyAlignment="1">
      <alignment horizontal="right" vertical="center" wrapText="1"/>
    </xf>
    <xf numFmtId="164" fontId="10" fillId="0" borderId="6" xfId="24" applyNumberFormat="1" applyFont="1" applyFill="1" applyBorder="1" applyAlignment="1">
      <alignment horizontal="right" vertical="center" wrapText="1"/>
    </xf>
    <xf numFmtId="164" fontId="10" fillId="23" borderId="6" xfId="41" applyNumberFormat="1" applyFont="1" applyFill="1" applyBorder="1" applyAlignment="1">
      <alignment horizontal="right" vertical="center" wrapText="1"/>
    </xf>
    <xf numFmtId="164" fontId="10" fillId="23" borderId="6" xfId="44" applyNumberFormat="1" applyFont="1" applyFill="1" applyBorder="1" applyAlignment="1">
      <alignment horizontal="right" vertical="center" wrapText="1"/>
    </xf>
    <xf numFmtId="164" fontId="2" fillId="0" borderId="6" xfId="47" applyNumberFormat="1" applyFont="1" applyFill="1" applyBorder="1" applyAlignment="1">
      <alignment horizontal="right" vertical="center" wrapText="1"/>
    </xf>
    <xf numFmtId="166" fontId="3" fillId="0" borderId="29" xfId="0" applyNumberFormat="1" applyFont="1" applyFill="1" applyBorder="1" applyAlignment="1">
      <alignment horizontal="right" vertical="center" wrapText="1"/>
    </xf>
    <xf numFmtId="166" fontId="3" fillId="0" borderId="30" xfId="0" applyNumberFormat="1" applyFont="1" applyFill="1" applyBorder="1" applyAlignment="1">
      <alignment horizontal="right" vertical="center" wrapText="1"/>
    </xf>
    <xf numFmtId="49" fontId="3" fillId="3" borderId="30" xfId="0" applyNumberFormat="1" applyFont="1" applyFill="1" applyBorder="1" applyAlignment="1">
      <alignment horizontal="center" vertical="center" wrapText="1"/>
    </xf>
    <xf numFmtId="49" fontId="3" fillId="23" borderId="30" xfId="0" applyNumberFormat="1" applyFont="1" applyFill="1" applyBorder="1" applyAlignment="1">
      <alignment horizontal="center" vertical="center" wrapText="1"/>
    </xf>
    <xf numFmtId="164" fontId="3" fillId="0" borderId="31" xfId="4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wrapText="1"/>
    </xf>
    <xf numFmtId="1" fontId="7" fillId="5" borderId="1" xfId="0" applyNumberFormat="1" applyFont="1" applyFill="1" applyBorder="1"/>
    <xf numFmtId="2" fontId="7" fillId="5" borderId="1" xfId="0" applyNumberFormat="1" applyFont="1" applyFill="1" applyBorder="1"/>
    <xf numFmtId="0" fontId="21" fillId="0" borderId="1" xfId="0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wrapText="1"/>
    </xf>
    <xf numFmtId="164" fontId="7" fillId="19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164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21" fillId="27" borderId="1" xfId="0" applyFont="1" applyFill="1" applyBorder="1" applyAlignment="1">
      <alignment horizontal="left"/>
    </xf>
    <xf numFmtId="0" fontId="21" fillId="8" borderId="3" xfId="0" applyFont="1" applyFill="1" applyBorder="1" applyAlignment="1">
      <alignment vertical="center" wrapText="1"/>
    </xf>
    <xf numFmtId="0" fontId="21" fillId="8" borderId="23" xfId="0" applyFont="1" applyFill="1" applyBorder="1" applyAlignment="1">
      <alignment vertical="center" wrapText="1"/>
    </xf>
    <xf numFmtId="0" fontId="21" fillId="8" borderId="2" xfId="0" applyFont="1" applyFill="1" applyBorder="1" applyAlignment="1">
      <alignment vertical="center" wrapText="1"/>
    </xf>
    <xf numFmtId="0" fontId="21" fillId="8" borderId="3" xfId="0" applyFont="1" applyFill="1" applyBorder="1" applyAlignment="1"/>
    <xf numFmtId="0" fontId="21" fillId="8" borderId="23" xfId="0" applyFont="1" applyFill="1" applyBorder="1" applyAlignment="1"/>
    <xf numFmtId="0" fontId="21" fillId="8" borderId="2" xfId="0" applyFont="1" applyFill="1" applyBorder="1" applyAlignment="1"/>
    <xf numFmtId="3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164" fontId="7" fillId="19" borderId="1" xfId="0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2" fontId="7" fillId="0" borderId="1" xfId="0" applyNumberFormat="1" applyFont="1" applyFill="1" applyBorder="1"/>
    <xf numFmtId="2" fontId="7" fillId="0" borderId="0" xfId="0" applyNumberFormat="1" applyFont="1" applyFill="1"/>
    <xf numFmtId="164" fontId="7" fillId="0" borderId="0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 wrapText="1"/>
    </xf>
    <xf numFmtId="164" fontId="24" fillId="19" borderId="1" xfId="0" applyNumberFormat="1" applyFont="1" applyFill="1" applyBorder="1" applyAlignment="1">
      <alignment horizontal="right"/>
    </xf>
    <xf numFmtId="0" fontId="24" fillId="0" borderId="1" xfId="0" applyFont="1" applyFill="1" applyBorder="1"/>
    <xf numFmtId="0" fontId="24" fillId="0" borderId="7" xfId="0" applyFont="1" applyFill="1" applyBorder="1"/>
    <xf numFmtId="164" fontId="24" fillId="19" borderId="7" xfId="0" applyNumberFormat="1" applyFont="1" applyFill="1" applyBorder="1" applyAlignment="1">
      <alignment horizontal="right"/>
    </xf>
    <xf numFmtId="0" fontId="21" fillId="0" borderId="0" xfId="0" applyFont="1"/>
    <xf numFmtId="0" fontId="7" fillId="0" borderId="0" xfId="0" applyFont="1" applyAlignment="1">
      <alignment wrapText="1"/>
    </xf>
    <xf numFmtId="164" fontId="7" fillId="19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49" fontId="21" fillId="15" borderId="2" xfId="1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49" fontId="21" fillId="4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1" fillId="16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21" fillId="22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164" fontId="7" fillId="26" borderId="1" xfId="0" applyNumberFormat="1" applyFont="1" applyFill="1" applyBorder="1"/>
    <xf numFmtId="164" fontId="7" fillId="0" borderId="1" xfId="0" applyNumberFormat="1" applyFont="1" applyBorder="1" applyAlignment="1">
      <alignment vertical="center"/>
    </xf>
    <xf numFmtId="164" fontId="7" fillId="24" borderId="1" xfId="0" applyNumberFormat="1" applyFont="1" applyFill="1" applyBorder="1"/>
    <xf numFmtId="0" fontId="21" fillId="22" borderId="1" xfId="0" applyFont="1" applyFill="1" applyBorder="1" applyAlignment="1"/>
    <xf numFmtId="164" fontId="27" fillId="0" borderId="1" xfId="0" applyNumberFormat="1" applyFont="1" applyFill="1" applyBorder="1"/>
    <xf numFmtId="164" fontId="7" fillId="5" borderId="1" xfId="0" applyNumberFormat="1" applyFont="1" applyFill="1" applyBorder="1"/>
    <xf numFmtId="0" fontId="21" fillId="20" borderId="1" xfId="0" applyFont="1" applyFill="1" applyBorder="1"/>
    <xf numFmtId="164" fontId="21" fillId="20" borderId="1" xfId="0" applyNumberFormat="1" applyFont="1" applyFill="1" applyBorder="1"/>
    <xf numFmtId="9" fontId="21" fillId="26" borderId="1" xfId="0" applyNumberFormat="1" applyFont="1" applyFill="1" applyBorder="1"/>
    <xf numFmtId="9" fontId="21" fillId="24" borderId="1" xfId="0" applyNumberFormat="1" applyFont="1" applyFill="1" applyBorder="1"/>
    <xf numFmtId="1" fontId="7" fillId="26" borderId="1" xfId="0" applyNumberFormat="1" applyFont="1" applyFill="1" applyBorder="1"/>
    <xf numFmtId="4" fontId="7" fillId="26" borderId="1" xfId="0" applyNumberFormat="1" applyFont="1" applyFill="1" applyBorder="1"/>
    <xf numFmtId="2" fontId="7" fillId="26" borderId="1" xfId="0" applyNumberFormat="1" applyFont="1" applyFill="1" applyBorder="1"/>
    <xf numFmtId="3" fontId="7" fillId="26" borderId="1" xfId="0" applyNumberFormat="1" applyFont="1" applyFill="1" applyBorder="1"/>
    <xf numFmtId="3" fontId="21" fillId="26" borderId="1" xfId="0" applyNumberFormat="1" applyFont="1" applyFill="1" applyBorder="1"/>
    <xf numFmtId="0" fontId="7" fillId="0" borderId="0" xfId="0" applyFont="1" applyBorder="1"/>
    <xf numFmtId="0" fontId="24" fillId="0" borderId="0" xfId="0" applyFont="1"/>
    <xf numFmtId="164" fontId="7" fillId="0" borderId="1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1" fillId="8" borderId="3" xfId="0" applyFont="1" applyFill="1" applyBorder="1" applyAlignment="1">
      <alignment vertical="center"/>
    </xf>
    <xf numFmtId="0" fontId="21" fillId="8" borderId="2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" fontId="7" fillId="5" borderId="1" xfId="0" applyNumberFormat="1" applyFont="1" applyFill="1" applyBorder="1" applyAlignment="1">
      <alignment vertical="center"/>
    </xf>
    <xf numFmtId="1" fontId="7" fillId="0" borderId="0" xfId="0" applyNumberFormat="1" applyFont="1" applyAlignment="1">
      <alignment vertical="center"/>
    </xf>
    <xf numFmtId="2" fontId="7" fillId="5" borderId="1" xfId="0" applyNumberFormat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vertical="center"/>
    </xf>
    <xf numFmtId="0" fontId="7" fillId="26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7" fillId="25" borderId="1" xfId="0" applyFont="1" applyFill="1" applyBorder="1" applyAlignment="1">
      <alignment horizontal="left"/>
    </xf>
    <xf numFmtId="0" fontId="21" fillId="28" borderId="1" xfId="0" applyFont="1" applyFill="1" applyBorder="1" applyAlignment="1">
      <alignment horizontal="left"/>
    </xf>
    <xf numFmtId="0" fontId="7" fillId="28" borderId="1" xfId="0" applyFont="1" applyFill="1" applyBorder="1"/>
    <xf numFmtId="0" fontId="21" fillId="28" borderId="1" xfId="0" applyFont="1" applyFill="1" applyBorder="1" applyAlignment="1">
      <alignment horizontal="left" vertical="center"/>
    </xf>
    <xf numFmtId="0" fontId="7" fillId="28" borderId="1" xfId="0" applyFont="1" applyFill="1" applyBorder="1" applyAlignment="1">
      <alignment vertical="center"/>
    </xf>
    <xf numFmtId="0" fontId="7" fillId="25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9" fillId="19" borderId="33" xfId="0" applyFont="1" applyFill="1" applyBorder="1" applyAlignment="1">
      <alignment horizontal="left" vertical="center"/>
    </xf>
    <xf numFmtId="0" fontId="2" fillId="19" borderId="34" xfId="0" applyFont="1" applyFill="1" applyBorder="1" applyAlignment="1">
      <alignment horizontal="right"/>
    </xf>
    <xf numFmtId="0" fontId="11" fillId="19" borderId="33" xfId="0" applyFont="1" applyFill="1" applyBorder="1" applyAlignment="1">
      <alignment horizontal="left" vertical="center"/>
    </xf>
    <xf numFmtId="0" fontId="2" fillId="19" borderId="33" xfId="0" applyFont="1" applyFill="1" applyBorder="1" applyAlignment="1">
      <alignment horizontal="right"/>
    </xf>
    <xf numFmtId="0" fontId="11" fillId="19" borderId="35" xfId="0" applyFont="1" applyFill="1" applyBorder="1" applyAlignment="1">
      <alignment horizontal="left" vertical="center"/>
    </xf>
    <xf numFmtId="0" fontId="2" fillId="19" borderId="22" xfId="0" applyFont="1" applyFill="1" applyBorder="1" applyAlignment="1">
      <alignment horizontal="right"/>
    </xf>
    <xf numFmtId="0" fontId="2" fillId="19" borderId="35" xfId="0" applyFont="1" applyFill="1" applyBorder="1" applyAlignment="1">
      <alignment horizontal="right"/>
    </xf>
    <xf numFmtId="0" fontId="2" fillId="19" borderId="33" xfId="0" applyFont="1" applyFill="1" applyBorder="1" applyAlignment="1">
      <alignment horizontal="left"/>
    </xf>
    <xf numFmtId="166" fontId="10" fillId="0" borderId="1" xfId="33" applyNumberFormat="1" applyFont="1" applyFill="1" applyBorder="1" applyAlignment="1">
      <alignment vertical="center" wrapText="1"/>
    </xf>
    <xf numFmtId="49" fontId="20" fillId="0" borderId="1" xfId="33" applyNumberFormat="1" applyFont="1" applyFill="1" applyBorder="1" applyAlignment="1">
      <alignment horizontal="center" vertical="center" wrapText="1"/>
    </xf>
    <xf numFmtId="49" fontId="10" fillId="0" borderId="1" xfId="33" applyNumberFormat="1" applyFont="1" applyFill="1" applyBorder="1" applyAlignment="1">
      <alignment horizontal="center" vertical="center" wrapText="1"/>
    </xf>
    <xf numFmtId="164" fontId="10" fillId="0" borderId="6" xfId="33" applyNumberFormat="1" applyFont="1" applyFill="1" applyBorder="1" applyAlignment="1">
      <alignment horizontal="right" vertical="center" wrapText="1"/>
    </xf>
    <xf numFmtId="164" fontId="10" fillId="0" borderId="1" xfId="33" applyNumberFormat="1" applyFont="1" applyFill="1" applyBorder="1" applyAlignment="1">
      <alignment vertical="center" wrapText="1"/>
    </xf>
    <xf numFmtId="164" fontId="10" fillId="0" borderId="1" xfId="33" applyNumberFormat="1" applyFont="1" applyFill="1" applyBorder="1" applyAlignment="1">
      <alignment horizontal="right" vertical="center" wrapText="1"/>
    </xf>
    <xf numFmtId="166" fontId="10" fillId="0" borderId="1" xfId="39" applyNumberFormat="1" applyFont="1" applyFill="1" applyBorder="1" applyAlignment="1">
      <alignment vertical="center" wrapText="1"/>
    </xf>
    <xf numFmtId="164" fontId="10" fillId="0" borderId="6" xfId="39" applyNumberFormat="1" applyFont="1" applyFill="1" applyBorder="1" applyAlignment="1">
      <alignment horizontal="right" vertical="center" wrapText="1"/>
    </xf>
    <xf numFmtId="164" fontId="10" fillId="0" borderId="1" xfId="39" applyNumberFormat="1" applyFont="1" applyFill="1" applyBorder="1" applyAlignment="1">
      <alignment vertical="center" wrapText="1"/>
    </xf>
    <xf numFmtId="49" fontId="10" fillId="0" borderId="1" xfId="39" applyNumberFormat="1" applyFont="1" applyFill="1" applyBorder="1" applyAlignment="1">
      <alignment horizontal="center" vertical="center" wrapText="1"/>
    </xf>
    <xf numFmtId="164" fontId="10" fillId="0" borderId="1" xfId="39" applyNumberFormat="1" applyFont="1" applyFill="1" applyBorder="1" applyAlignment="1">
      <alignment horizontal="right" vertical="center" wrapText="1"/>
    </xf>
    <xf numFmtId="166" fontId="10" fillId="0" borderId="1" xfId="35" applyNumberFormat="1" applyFont="1" applyFill="1" applyBorder="1" applyAlignment="1">
      <alignment vertical="center" wrapText="1"/>
    </xf>
    <xf numFmtId="49" fontId="10" fillId="0" borderId="1" xfId="35" applyNumberFormat="1" applyFont="1" applyFill="1" applyBorder="1" applyAlignment="1">
      <alignment horizontal="center" vertical="center" wrapText="1"/>
    </xf>
    <xf numFmtId="164" fontId="10" fillId="0" borderId="6" xfId="35" applyNumberFormat="1" applyFont="1" applyFill="1" applyBorder="1" applyAlignment="1">
      <alignment horizontal="right" vertical="center" wrapText="1"/>
    </xf>
    <xf numFmtId="164" fontId="10" fillId="0" borderId="1" xfId="35" applyNumberFormat="1" applyFont="1" applyFill="1" applyBorder="1" applyAlignment="1">
      <alignment horizontal="center" vertical="center" wrapText="1"/>
    </xf>
    <xf numFmtId="164" fontId="10" fillId="0" borderId="1" xfId="35" applyNumberFormat="1" applyFont="1" applyFill="1" applyBorder="1" applyAlignment="1">
      <alignment vertical="center" wrapText="1"/>
    </xf>
    <xf numFmtId="164" fontId="10" fillId="0" borderId="1" xfId="35" applyNumberFormat="1" applyFont="1" applyFill="1" applyBorder="1" applyAlignment="1">
      <alignment horizontal="right" vertical="center" wrapText="1"/>
    </xf>
    <xf numFmtId="164" fontId="10" fillId="0" borderId="1" xfId="48" applyNumberFormat="1" applyFont="1" applyFill="1" applyBorder="1" applyAlignment="1">
      <alignment vertical="center" wrapText="1"/>
    </xf>
    <xf numFmtId="49" fontId="10" fillId="0" borderId="1" xfId="48" applyNumberFormat="1" applyFont="1" applyFill="1" applyBorder="1" applyAlignment="1">
      <alignment horizontal="center" vertical="center" wrapText="1"/>
    </xf>
    <xf numFmtId="164" fontId="10" fillId="0" borderId="1" xfId="41" applyNumberFormat="1" applyFont="1" applyFill="1" applyBorder="1" applyAlignment="1">
      <alignment vertical="center" wrapText="1"/>
    </xf>
    <xf numFmtId="164" fontId="10" fillId="0" borderId="1" xfId="41" applyNumberFormat="1" applyFont="1" applyFill="1" applyBorder="1" applyAlignment="1">
      <alignment horizontal="right" vertical="center" wrapText="1"/>
    </xf>
    <xf numFmtId="164" fontId="10" fillId="0" borderId="1" xfId="17" applyNumberFormat="1" applyFont="1" applyFill="1" applyBorder="1" applyAlignment="1">
      <alignment vertical="center" wrapText="1"/>
    </xf>
    <xf numFmtId="164" fontId="10" fillId="0" borderId="1" xfId="31" applyNumberFormat="1" applyFont="1" applyFill="1" applyBorder="1" applyAlignment="1">
      <alignment vertical="center" wrapText="1"/>
    </xf>
    <xf numFmtId="49" fontId="10" fillId="0" borderId="1" xfId="31" applyNumberFormat="1" applyFont="1" applyFill="1" applyBorder="1" applyAlignment="1">
      <alignment horizontal="center" vertical="center" wrapText="1"/>
    </xf>
    <xf numFmtId="164" fontId="10" fillId="0" borderId="1" xfId="31" applyNumberFormat="1" applyFont="1" applyFill="1" applyBorder="1" applyAlignment="1">
      <alignment horizontal="right" vertical="center" wrapText="1"/>
    </xf>
    <xf numFmtId="166" fontId="10" fillId="0" borderId="1" xfId="16" applyNumberFormat="1" applyFont="1" applyFill="1" applyBorder="1" applyAlignment="1">
      <alignment vertical="center" wrapText="1"/>
    </xf>
    <xf numFmtId="164" fontId="10" fillId="0" borderId="6" xfId="41" applyNumberFormat="1" applyFont="1" applyFill="1" applyBorder="1" applyAlignment="1">
      <alignment horizontal="right" vertical="center" wrapText="1"/>
    </xf>
    <xf numFmtId="166" fontId="10" fillId="0" borderId="1" xfId="31" applyNumberFormat="1" applyFont="1" applyFill="1" applyBorder="1" applyAlignment="1">
      <alignment vertical="center" wrapText="1"/>
    </xf>
    <xf numFmtId="164" fontId="10" fillId="0" borderId="6" xfId="31" applyNumberFormat="1" applyFont="1" applyFill="1" applyBorder="1" applyAlignment="1">
      <alignment horizontal="right" vertical="center" wrapText="1"/>
    </xf>
    <xf numFmtId="49" fontId="2" fillId="0" borderId="1" xfId="16" applyNumberFormat="1" applyFont="1" applyFill="1" applyBorder="1" applyAlignment="1">
      <alignment horizontal="center" vertical="center" wrapText="1"/>
    </xf>
    <xf numFmtId="164" fontId="10" fillId="0" borderId="6" xfId="29" applyNumberFormat="1" applyFont="1" applyFill="1" applyBorder="1" applyAlignment="1">
      <alignment horizontal="right" vertical="center" wrapText="1"/>
    </xf>
    <xf numFmtId="164" fontId="10" fillId="19" borderId="1" xfId="37" applyNumberFormat="1" applyFont="1" applyFill="1" applyBorder="1" applyAlignment="1">
      <alignment horizontal="center" vertical="center" wrapText="1"/>
    </xf>
    <xf numFmtId="49" fontId="14" fillId="16" borderId="1" xfId="49" applyNumberFormat="1" applyFill="1" applyBorder="1" applyAlignment="1" applyProtection="1">
      <alignment horizontal="center" vertical="center" wrapText="1"/>
    </xf>
    <xf numFmtId="49" fontId="3" fillId="16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10" fillId="0" borderId="1" xfId="21" applyNumberFormat="1" applyFont="1" applyFill="1" applyBorder="1" applyAlignment="1">
      <alignment vertical="center" wrapText="1"/>
    </xf>
    <xf numFmtId="49" fontId="10" fillId="0" borderId="1" xfId="21" applyNumberFormat="1" applyFont="1" applyFill="1" applyBorder="1" applyAlignment="1">
      <alignment horizontal="center" vertical="center" wrapText="1"/>
    </xf>
    <xf numFmtId="164" fontId="10" fillId="0" borderId="6" xfId="21" applyNumberFormat="1" applyFont="1" applyFill="1" applyBorder="1" applyAlignment="1">
      <alignment horizontal="right" vertical="center" wrapText="1"/>
    </xf>
    <xf numFmtId="166" fontId="10" fillId="0" borderId="1" xfId="43" applyNumberFormat="1" applyFont="1" applyFill="1" applyBorder="1" applyAlignment="1">
      <alignment vertical="center" wrapText="1"/>
    </xf>
    <xf numFmtId="49" fontId="10" fillId="0" borderId="1" xfId="43" applyNumberFormat="1" applyFont="1" applyFill="1" applyBorder="1" applyAlignment="1">
      <alignment horizontal="center" vertical="center" wrapText="1"/>
    </xf>
    <xf numFmtId="164" fontId="10" fillId="0" borderId="6" xfId="43" applyNumberFormat="1" applyFont="1" applyFill="1" applyBorder="1" applyAlignment="1">
      <alignment horizontal="right" vertical="center" wrapText="1"/>
    </xf>
    <xf numFmtId="166" fontId="10" fillId="0" borderId="2" xfId="43" applyNumberFormat="1" applyFont="1" applyBorder="1" applyAlignment="1">
      <alignment vertical="center" wrapText="1"/>
    </xf>
    <xf numFmtId="166" fontId="10" fillId="0" borderId="2" xfId="35" applyNumberFormat="1" applyFont="1" applyBorder="1" applyAlignment="1">
      <alignment vertical="center" wrapText="1"/>
    </xf>
    <xf numFmtId="166" fontId="10" fillId="0" borderId="2" xfId="37" applyNumberFormat="1" applyFont="1" applyBorder="1" applyAlignment="1">
      <alignment vertical="center" wrapText="1"/>
    </xf>
    <xf numFmtId="166" fontId="10" fillId="16" borderId="2" xfId="41" applyNumberFormat="1" applyFont="1" applyFill="1" applyBorder="1" applyAlignment="1">
      <alignment vertical="center" wrapText="1"/>
    </xf>
    <xf numFmtId="166" fontId="10" fillId="0" borderId="2" xfId="31" applyNumberFormat="1" applyFont="1" applyBorder="1" applyAlignment="1">
      <alignment vertical="center" wrapText="1"/>
    </xf>
    <xf numFmtId="166" fontId="10" fillId="0" borderId="2" xfId="29" applyNumberFormat="1" applyFont="1" applyFill="1" applyBorder="1" applyAlignment="1">
      <alignment vertical="center" wrapText="1"/>
    </xf>
    <xf numFmtId="166" fontId="10" fillId="0" borderId="2" xfId="33" applyNumberFormat="1" applyFont="1" applyBorder="1" applyAlignment="1">
      <alignment vertical="center" wrapText="1"/>
    </xf>
    <xf numFmtId="166" fontId="10" fillId="0" borderId="2" xfId="39" applyNumberFormat="1" applyFont="1" applyBorder="1" applyAlignment="1">
      <alignment vertical="center" wrapText="1"/>
    </xf>
    <xf numFmtId="166" fontId="11" fillId="0" borderId="8" xfId="47" applyNumberFormat="1" applyFont="1" applyFill="1" applyBorder="1" applyAlignment="1">
      <alignment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164" fontId="10" fillId="0" borderId="28" xfId="48" applyNumberFormat="1" applyFont="1" applyFill="1" applyBorder="1" applyAlignment="1">
      <alignment horizontal="center" vertical="center" wrapText="1"/>
    </xf>
    <xf numFmtId="164" fontId="10" fillId="23" borderId="28" xfId="43" applyNumberFormat="1" applyFont="1" applyFill="1" applyBorder="1" applyAlignment="1">
      <alignment horizontal="center" vertical="center" wrapText="1"/>
    </xf>
    <xf numFmtId="164" fontId="10" fillId="0" borderId="28" xfId="35" applyNumberFormat="1" applyFont="1" applyFill="1" applyBorder="1" applyAlignment="1">
      <alignment horizontal="center" vertical="center" wrapText="1"/>
    </xf>
    <xf numFmtId="164" fontId="10" fillId="23" borderId="28" xfId="21" applyNumberFormat="1" applyFont="1" applyFill="1" applyBorder="1" applyAlignment="1">
      <alignment horizontal="center" vertical="center" wrapText="1"/>
    </xf>
    <xf numFmtId="164" fontId="10" fillId="0" borderId="28" xfId="37" applyNumberFormat="1" applyFont="1" applyFill="1" applyBorder="1" applyAlignment="1">
      <alignment horizontal="center" vertical="center" wrapText="1"/>
    </xf>
    <xf numFmtId="164" fontId="10" fillId="0" borderId="28" xfId="24" applyNumberFormat="1" applyFont="1" applyFill="1" applyBorder="1" applyAlignment="1">
      <alignment horizontal="center" vertical="center" wrapText="1"/>
    </xf>
    <xf numFmtId="164" fontId="10" fillId="0" borderId="28" xfId="41" applyNumberFormat="1" applyFont="1" applyFill="1" applyBorder="1" applyAlignment="1">
      <alignment horizontal="center" vertical="center" wrapText="1"/>
    </xf>
    <xf numFmtId="164" fontId="10" fillId="0" borderId="28" xfId="31" applyNumberFormat="1" applyFont="1" applyFill="1" applyBorder="1" applyAlignment="1">
      <alignment horizontal="center" vertical="center" wrapText="1"/>
    </xf>
    <xf numFmtId="164" fontId="10" fillId="23" borderId="28" xfId="29" applyNumberFormat="1" applyFont="1" applyFill="1" applyBorder="1" applyAlignment="1">
      <alignment horizontal="center" vertical="center" wrapText="1"/>
    </xf>
    <xf numFmtId="164" fontId="10" fillId="0" borderId="28" xfId="44" applyNumberFormat="1" applyFont="1" applyFill="1" applyBorder="1" applyAlignment="1">
      <alignment horizontal="center" vertical="center" wrapText="1"/>
    </xf>
    <xf numFmtId="164" fontId="10" fillId="0" borderId="28" xfId="33" applyNumberFormat="1" applyFont="1" applyFill="1" applyBorder="1" applyAlignment="1">
      <alignment horizontal="center" vertical="center" wrapText="1"/>
    </xf>
    <xf numFmtId="164" fontId="10" fillId="0" borderId="28" xfId="39" applyNumberFormat="1" applyFont="1" applyFill="1" applyBorder="1" applyAlignment="1">
      <alignment horizontal="center" vertical="center" wrapText="1"/>
    </xf>
    <xf numFmtId="164" fontId="11" fillId="23" borderId="38" xfId="47" applyNumberFormat="1" applyFont="1" applyFill="1" applyBorder="1" applyAlignment="1">
      <alignment horizontal="center" vertical="center" wrapText="1"/>
    </xf>
    <xf numFmtId="164" fontId="9" fillId="0" borderId="29" xfId="41" applyNumberFormat="1" applyFont="1" applyFill="1" applyBorder="1" applyAlignment="1">
      <alignment horizontal="center" vertical="center" wrapText="1"/>
    </xf>
    <xf numFmtId="164" fontId="9" fillId="0" borderId="30" xfId="41" applyNumberFormat="1" applyFont="1" applyFill="1" applyBorder="1" applyAlignment="1">
      <alignment horizontal="center" vertical="center" wrapText="1"/>
    </xf>
    <xf numFmtId="164" fontId="3" fillId="0" borderId="30" xfId="0" applyNumberFormat="1" applyFont="1" applyFill="1" applyBorder="1" applyAlignment="1">
      <alignment horizontal="right" vertical="center" wrapText="1"/>
    </xf>
    <xf numFmtId="49" fontId="3" fillId="23" borderId="30" xfId="0" applyNumberFormat="1" applyFont="1" applyFill="1" applyBorder="1" applyAlignment="1">
      <alignment horizontal="right" vertical="center" wrapText="1"/>
    </xf>
    <xf numFmtId="164" fontId="3" fillId="0" borderId="30" xfId="41" applyNumberFormat="1" applyFont="1" applyFill="1" applyBorder="1" applyAlignment="1">
      <alignment horizontal="right" vertical="center" wrapText="1"/>
    </xf>
    <xf numFmtId="0" fontId="18" fillId="5" borderId="39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10" fillId="23" borderId="23" xfId="48" applyNumberFormat="1" applyFont="1" applyFill="1" applyBorder="1" applyAlignment="1">
      <alignment horizontal="right" vertical="center" wrapText="1"/>
    </xf>
    <xf numFmtId="164" fontId="10" fillId="0" borderId="23" xfId="43" applyNumberFormat="1" applyFont="1" applyFill="1" applyBorder="1" applyAlignment="1">
      <alignment horizontal="right" vertical="center" wrapText="1"/>
    </xf>
    <xf numFmtId="164" fontId="10" fillId="23" borderId="23" xfId="41" applyNumberFormat="1" applyFont="1" applyFill="1" applyBorder="1" applyAlignment="1">
      <alignment horizontal="right" vertical="center" wrapText="1"/>
    </xf>
    <xf numFmtId="164" fontId="10" fillId="23" borderId="23" xfId="44" applyNumberFormat="1" applyFont="1" applyFill="1" applyBorder="1" applyAlignment="1">
      <alignment horizontal="right" vertical="center" wrapText="1"/>
    </xf>
    <xf numFmtId="164" fontId="3" fillId="0" borderId="40" xfId="41" applyNumberFormat="1" applyFont="1" applyFill="1" applyBorder="1" applyAlignment="1">
      <alignment horizontal="right" vertical="center" wrapText="1"/>
    </xf>
    <xf numFmtId="49" fontId="14" fillId="15" borderId="1" xfId="49" applyNumberFormat="1" applyFill="1" applyBorder="1" applyAlignment="1" applyProtection="1">
      <alignment horizontal="center" vertical="center" wrapText="1"/>
    </xf>
    <xf numFmtId="49" fontId="10" fillId="24" borderId="1" xfId="48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0" fillId="16" borderId="1" xfId="41" applyNumberFormat="1" applyFont="1" applyFill="1" applyBorder="1" applyAlignment="1">
      <alignment horizontal="center" vertical="center" wrapText="1"/>
    </xf>
    <xf numFmtId="49" fontId="10" fillId="0" borderId="1" xfId="29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10" fillId="23" borderId="23" xfId="43" applyNumberFormat="1" applyFont="1" applyFill="1" applyBorder="1" applyAlignment="1">
      <alignment vertical="center" wrapText="1"/>
    </xf>
    <xf numFmtId="164" fontId="10" fillId="0" borderId="23" xfId="35" applyNumberFormat="1" applyFont="1" applyFill="1" applyBorder="1" applyAlignment="1">
      <alignment horizontal="right" vertical="center" wrapText="1"/>
    </xf>
    <xf numFmtId="164" fontId="10" fillId="0" borderId="23" xfId="41" applyNumberFormat="1" applyFont="1" applyFill="1" applyBorder="1" applyAlignment="1">
      <alignment horizontal="right" vertical="center" wrapText="1"/>
    </xf>
    <xf numFmtId="164" fontId="10" fillId="0" borderId="23" xfId="31" applyNumberFormat="1" applyFont="1" applyFill="1" applyBorder="1" applyAlignment="1">
      <alignment horizontal="right" vertical="center" wrapText="1"/>
    </xf>
    <xf numFmtId="164" fontId="10" fillId="0" borderId="23" xfId="44" applyNumberFormat="1" applyFont="1" applyFill="1" applyBorder="1" applyAlignment="1">
      <alignment horizontal="right" vertical="center" wrapText="1"/>
    </xf>
    <xf numFmtId="164" fontId="10" fillId="0" borderId="23" xfId="33" applyNumberFormat="1" applyFont="1" applyFill="1" applyBorder="1" applyAlignment="1">
      <alignment horizontal="right" vertical="center" wrapText="1"/>
    </xf>
    <xf numFmtId="164" fontId="10" fillId="0" borderId="23" xfId="39" applyNumberFormat="1" applyFont="1" applyFill="1" applyBorder="1" applyAlignment="1">
      <alignment horizontal="right" vertical="center" wrapText="1"/>
    </xf>
    <xf numFmtId="164" fontId="10" fillId="23" borderId="36" xfId="43" applyNumberFormat="1" applyFont="1" applyFill="1" applyBorder="1" applyAlignment="1">
      <alignment vertical="center" wrapText="1"/>
    </xf>
    <xf numFmtId="164" fontId="3" fillId="0" borderId="41" xfId="41" applyNumberFormat="1" applyFont="1" applyFill="1" applyBorder="1" applyAlignment="1">
      <alignment horizontal="right" vertical="center" wrapText="1"/>
    </xf>
    <xf numFmtId="166" fontId="10" fillId="0" borderId="2" xfId="48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6" fontId="10" fillId="0" borderId="2" xfId="27" applyNumberFormat="1" applyFont="1" applyBorder="1" applyAlignment="1">
      <alignment vertical="center" wrapText="1"/>
    </xf>
    <xf numFmtId="166" fontId="10" fillId="0" borderId="2" xfId="19" applyNumberFormat="1" applyFont="1" applyBorder="1" applyAlignment="1">
      <alignment vertical="center" wrapText="1"/>
    </xf>
    <xf numFmtId="166" fontId="10" fillId="0" borderId="2" xfId="44" applyNumberFormat="1" applyFont="1" applyFill="1" applyBorder="1" applyAlignment="1">
      <alignment vertical="center" wrapText="1"/>
    </xf>
    <xf numFmtId="49" fontId="11" fillId="0" borderId="1" xfId="47" applyNumberFormat="1" applyFont="1" applyFill="1" applyBorder="1" applyAlignment="1">
      <alignment horizontal="center" vertical="center" wrapText="1"/>
    </xf>
    <xf numFmtId="166" fontId="2" fillId="2" borderId="28" xfId="48" applyNumberFormat="1" applyFont="1" applyFill="1" applyBorder="1" applyAlignment="1">
      <alignment vertical="center" wrapText="1"/>
    </xf>
    <xf numFmtId="166" fontId="10" fillId="0" borderId="28" xfId="43" applyNumberFormat="1" applyFont="1" applyBorder="1" applyAlignment="1">
      <alignment vertical="center" wrapText="1"/>
    </xf>
    <xf numFmtId="166" fontId="10" fillId="0" borderId="28" xfId="35" applyNumberFormat="1" applyFont="1" applyBorder="1" applyAlignment="1">
      <alignment vertical="center" wrapText="1"/>
    </xf>
    <xf numFmtId="166" fontId="10" fillId="0" borderId="28" xfId="22" applyNumberFormat="1" applyFont="1" applyBorder="1" applyAlignment="1">
      <alignment vertical="center" wrapText="1"/>
    </xf>
    <xf numFmtId="166" fontId="10" fillId="0" borderId="28" xfId="37" applyNumberFormat="1" applyFont="1" applyBorder="1" applyAlignment="1">
      <alignment vertical="center" wrapText="1"/>
    </xf>
    <xf numFmtId="166" fontId="10" fillId="0" borderId="28" xfId="26" applyNumberFormat="1" applyFont="1" applyBorder="1" applyAlignment="1">
      <alignment vertical="center" wrapText="1"/>
    </xf>
    <xf numFmtId="166" fontId="10" fillId="16" borderId="28" xfId="41" applyNumberFormat="1" applyFont="1" applyFill="1" applyBorder="1" applyAlignment="1">
      <alignment vertical="center" wrapText="1"/>
    </xf>
    <xf numFmtId="166" fontId="10" fillId="0" borderId="28" xfId="18" applyNumberFormat="1" applyFont="1" applyBorder="1" applyAlignment="1">
      <alignment vertical="center" wrapText="1"/>
    </xf>
    <xf numFmtId="166" fontId="10" fillId="0" borderId="28" xfId="31" applyNumberFormat="1" applyFont="1" applyBorder="1" applyAlignment="1">
      <alignment vertical="center" wrapText="1"/>
    </xf>
    <xf numFmtId="166" fontId="10" fillId="0" borderId="28" xfId="29" applyNumberFormat="1" applyFont="1" applyFill="1" applyBorder="1" applyAlignment="1">
      <alignment vertical="center" wrapText="1"/>
    </xf>
    <xf numFmtId="166" fontId="2" fillId="2" borderId="28" xfId="44" applyNumberFormat="1" applyFont="1" applyFill="1" applyBorder="1" applyAlignment="1">
      <alignment vertical="center" wrapText="1"/>
    </xf>
    <xf numFmtId="166" fontId="10" fillId="0" borderId="28" xfId="33" applyNumberFormat="1" applyFont="1" applyBorder="1" applyAlignment="1">
      <alignment vertical="center" wrapText="1"/>
    </xf>
    <xf numFmtId="166" fontId="10" fillId="0" borderId="28" xfId="39" applyNumberFormat="1" applyFont="1" applyBorder="1" applyAlignment="1">
      <alignment vertical="center" wrapText="1"/>
    </xf>
    <xf numFmtId="166" fontId="11" fillId="0" borderId="28" xfId="47" applyNumberFormat="1" applyFont="1" applyFill="1" applyBorder="1" applyAlignment="1">
      <alignment vertical="center" wrapText="1"/>
    </xf>
    <xf numFmtId="49" fontId="3" fillId="3" borderId="30" xfId="0" applyNumberFormat="1" applyFont="1" applyFill="1" applyBorder="1" applyAlignment="1">
      <alignment horizontal="right" vertical="center" wrapText="1"/>
    </xf>
    <xf numFmtId="164" fontId="10" fillId="0" borderId="30" xfId="41" applyNumberFormat="1" applyFont="1" applyFill="1" applyBorder="1" applyAlignment="1">
      <alignment horizontal="right" vertical="center" wrapText="1"/>
    </xf>
    <xf numFmtId="164" fontId="10" fillId="0" borderId="31" xfId="41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0" fillId="0" borderId="1" xfId="41" applyNumberFormat="1" applyFont="1" applyFill="1" applyBorder="1" applyAlignment="1">
      <alignment horizontal="center" vertical="center" wrapText="1"/>
    </xf>
    <xf numFmtId="164" fontId="10" fillId="0" borderId="6" xfId="4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9" fontId="2" fillId="2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8" fillId="20" borderId="42" xfId="0" applyFont="1" applyFill="1" applyBorder="1" applyAlignment="1">
      <alignment horizontal="center" vertical="center" wrapText="1"/>
    </xf>
    <xf numFmtId="0" fontId="18" fillId="20" borderId="39" xfId="0" applyFont="1" applyFill="1" applyBorder="1" applyAlignment="1">
      <alignment horizontal="center" vertical="center" wrapText="1"/>
    </xf>
    <xf numFmtId="0" fontId="18" fillId="20" borderId="43" xfId="0" applyFont="1" applyFill="1" applyBorder="1" applyAlignment="1">
      <alignment horizontal="center" vertical="center" wrapText="1"/>
    </xf>
    <xf numFmtId="0" fontId="11" fillId="19" borderId="33" xfId="0" applyFont="1" applyFill="1" applyBorder="1" applyAlignment="1">
      <alignment horizontal="left" wrapText="1"/>
    </xf>
    <xf numFmtId="0" fontId="11" fillId="19" borderId="0" xfId="0" applyFont="1" applyFill="1" applyBorder="1" applyAlignment="1">
      <alignment horizontal="left" wrapText="1"/>
    </xf>
    <xf numFmtId="0" fontId="11" fillId="19" borderId="35" xfId="0" applyFont="1" applyFill="1" applyBorder="1" applyAlignment="1">
      <alignment horizontal="left" wrapText="1"/>
    </xf>
    <xf numFmtId="0" fontId="11" fillId="19" borderId="37" xfId="0" applyFont="1" applyFill="1" applyBorder="1" applyAlignment="1">
      <alignment horizontal="left" wrapText="1"/>
    </xf>
    <xf numFmtId="0" fontId="19" fillId="19" borderId="32" xfId="0" applyFont="1" applyFill="1" applyBorder="1" applyAlignment="1">
      <alignment horizontal="left" vertical="center" wrapText="1"/>
    </xf>
    <xf numFmtId="0" fontId="19" fillId="19" borderId="8" xfId="0" applyFont="1" applyFill="1" applyBorder="1" applyAlignment="1">
      <alignment horizontal="left" vertical="center" wrapText="1"/>
    </xf>
    <xf numFmtId="0" fontId="19" fillId="19" borderId="32" xfId="0" applyFont="1" applyFill="1" applyBorder="1" applyAlignment="1">
      <alignment horizontal="center" vertical="center" wrapText="1"/>
    </xf>
    <xf numFmtId="0" fontId="19" fillId="19" borderId="8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19" borderId="3" xfId="0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19" borderId="36" xfId="0" applyFont="1" applyFill="1" applyBorder="1" applyAlignment="1">
      <alignment horizontal="left" vertical="center" wrapText="1"/>
    </xf>
    <xf numFmtId="0" fontId="11" fillId="19" borderId="33" xfId="0" applyFont="1" applyFill="1" applyBorder="1" applyAlignment="1">
      <alignment horizontal="left" vertical="top" wrapText="1"/>
    </xf>
    <xf numFmtId="0" fontId="11" fillId="19" borderId="34" xfId="0" applyFont="1" applyFill="1" applyBorder="1" applyAlignment="1">
      <alignment horizontal="left" vertical="top" wrapText="1"/>
    </xf>
    <xf numFmtId="164" fontId="7" fillId="25" borderId="3" xfId="0" applyNumberFormat="1" applyFont="1" applyFill="1" applyBorder="1" applyAlignment="1">
      <alignment horizontal="center"/>
    </xf>
    <xf numFmtId="164" fontId="7" fillId="25" borderId="2" xfId="0" applyNumberFormat="1" applyFont="1" applyFill="1" applyBorder="1" applyAlignment="1">
      <alignment horizontal="center"/>
    </xf>
    <xf numFmtId="0" fontId="11" fillId="19" borderId="33" xfId="0" applyFont="1" applyFill="1" applyBorder="1" applyAlignment="1">
      <alignment horizontal="left" vertical="center"/>
    </xf>
    <xf numFmtId="0" fontId="11" fillId="19" borderId="34" xfId="0" applyFont="1" applyFill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/>
    </xf>
    <xf numFmtId="164" fontId="28" fillId="0" borderId="2" xfId="0" applyNumberFormat="1" applyFont="1" applyFill="1" applyBorder="1" applyAlignment="1">
      <alignment horizontal="center"/>
    </xf>
    <xf numFmtId="49" fontId="21" fillId="19" borderId="3" xfId="1" applyNumberFormat="1" applyFont="1" applyFill="1" applyBorder="1" applyAlignment="1">
      <alignment horizontal="center" vertical="center" wrapText="1"/>
    </xf>
    <xf numFmtId="49" fontId="21" fillId="19" borderId="2" xfId="1" applyNumberFormat="1" applyFont="1" applyFill="1" applyBorder="1" applyAlignment="1">
      <alignment horizontal="center" vertical="center" wrapText="1"/>
    </xf>
    <xf numFmtId="0" fontId="21" fillId="19" borderId="3" xfId="1" applyFont="1" applyFill="1" applyBorder="1" applyAlignment="1">
      <alignment horizontal="center" vertical="center" wrapText="1"/>
    </xf>
    <xf numFmtId="0" fontId="21" fillId="19" borderId="2" xfId="1" applyFont="1" applyFill="1" applyBorder="1" applyAlignment="1">
      <alignment horizontal="center" vertical="center" wrapText="1"/>
    </xf>
    <xf numFmtId="49" fontId="21" fillId="19" borderId="1" xfId="1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/>
    </xf>
    <xf numFmtId="164" fontId="7" fillId="5" borderId="2" xfId="0" applyNumberFormat="1" applyFont="1" applyFill="1" applyBorder="1" applyAlignment="1">
      <alignment horizontal="center"/>
    </xf>
    <xf numFmtId="9" fontId="7" fillId="28" borderId="3" xfId="0" applyNumberFormat="1" applyFont="1" applyFill="1" applyBorder="1" applyAlignment="1">
      <alignment horizontal="center"/>
    </xf>
    <xf numFmtId="9" fontId="7" fillId="28" borderId="2" xfId="0" applyNumberFormat="1" applyFont="1" applyFill="1" applyBorder="1" applyAlignment="1">
      <alignment horizontal="center"/>
    </xf>
    <xf numFmtId="1" fontId="7" fillId="5" borderId="3" xfId="0" applyNumberFormat="1" applyFont="1" applyFill="1" applyBorder="1" applyAlignment="1">
      <alignment horizontal="center"/>
    </xf>
    <xf numFmtId="1" fontId="7" fillId="5" borderId="2" xfId="0" applyNumberFormat="1" applyFont="1" applyFill="1" applyBorder="1" applyAlignment="1">
      <alignment horizontal="center"/>
    </xf>
    <xf numFmtId="0" fontId="22" fillId="19" borderId="3" xfId="1" applyFont="1" applyFill="1" applyBorder="1" applyAlignment="1">
      <alignment horizontal="center" vertical="center" wrapText="1"/>
    </xf>
    <xf numFmtId="0" fontId="22" fillId="19" borderId="2" xfId="1" applyFont="1" applyFill="1" applyBorder="1" applyAlignment="1">
      <alignment horizontal="center" vertical="center" wrapText="1"/>
    </xf>
    <xf numFmtId="9" fontId="26" fillId="28" borderId="3" xfId="0" applyNumberFormat="1" applyFont="1" applyFill="1" applyBorder="1" applyAlignment="1">
      <alignment horizontal="center"/>
    </xf>
    <xf numFmtId="9" fontId="26" fillId="28" borderId="2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3" fontId="21" fillId="27" borderId="3" xfId="0" applyNumberFormat="1" applyFont="1" applyFill="1" applyBorder="1" applyAlignment="1">
      <alignment horizontal="center"/>
    </xf>
    <xf numFmtId="3" fontId="21" fillId="27" borderId="2" xfId="0" applyNumberFormat="1" applyFont="1" applyFill="1" applyBorder="1" applyAlignment="1">
      <alignment horizontal="center"/>
    </xf>
    <xf numFmtId="164" fontId="21" fillId="0" borderId="3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164" fontId="21" fillId="28" borderId="3" xfId="0" applyNumberFormat="1" applyFont="1" applyFill="1" applyBorder="1" applyAlignment="1">
      <alignment horizontal="center"/>
    </xf>
    <xf numFmtId="164" fontId="21" fillId="28" borderId="2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21" fillId="0" borderId="3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21" fillId="8" borderId="3" xfId="0" applyNumberFormat="1" applyFont="1" applyFill="1" applyBorder="1" applyAlignment="1">
      <alignment horizontal="center" vertical="center"/>
    </xf>
    <xf numFmtId="3" fontId="21" fillId="8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5" borderId="3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164" fontId="7" fillId="25" borderId="3" xfId="0" applyNumberFormat="1" applyFont="1" applyFill="1" applyBorder="1" applyAlignment="1">
      <alignment horizontal="center" vertical="center"/>
    </xf>
    <xf numFmtId="164" fontId="7" fillId="25" borderId="2" xfId="0" applyNumberFormat="1" applyFont="1" applyFill="1" applyBorder="1" applyAlignment="1">
      <alignment horizontal="center" vertical="center"/>
    </xf>
    <xf numFmtId="9" fontId="7" fillId="28" borderId="3" xfId="0" applyNumberFormat="1" applyFont="1" applyFill="1" applyBorder="1" applyAlignment="1">
      <alignment horizontal="center" vertical="center"/>
    </xf>
    <xf numFmtId="9" fontId="7" fillId="28" borderId="2" xfId="0" applyNumberFormat="1" applyFont="1" applyFill="1" applyBorder="1" applyAlignment="1">
      <alignment horizontal="center" vertical="center"/>
    </xf>
    <xf numFmtId="164" fontId="21" fillId="28" borderId="3" xfId="0" applyNumberFormat="1" applyFont="1" applyFill="1" applyBorder="1" applyAlignment="1">
      <alignment horizontal="center" vertical="center"/>
    </xf>
    <xf numFmtId="164" fontId="21" fillId="28" borderId="2" xfId="0" applyNumberFormat="1" applyFont="1" applyFill="1" applyBorder="1" applyAlignment="1">
      <alignment horizontal="center" vertical="center"/>
    </xf>
    <xf numFmtId="164" fontId="28" fillId="0" borderId="3" xfId="0" applyNumberFormat="1" applyFont="1" applyFill="1" applyBorder="1" applyAlignment="1">
      <alignment horizontal="center" vertical="center"/>
    </xf>
    <xf numFmtId="164" fontId="28" fillId="0" borderId="2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23" xfId="0" applyNumberFormat="1" applyFont="1" applyFill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21" fillId="0" borderId="3" xfId="1" applyNumberFormat="1" applyFont="1" applyFill="1" applyBorder="1" applyAlignment="1">
      <alignment horizontal="center" vertical="center" wrapText="1"/>
    </xf>
    <xf numFmtId="49" fontId="21" fillId="0" borderId="2" xfId="1" applyNumberFormat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164" fontId="10" fillId="0" borderId="1" xfId="24" applyNumberFormat="1" applyFont="1" applyFill="1" applyBorder="1" applyAlignment="1">
      <alignment horizontal="right" vertical="center" wrapText="1"/>
    </xf>
  </cellXfs>
  <cellStyles count="50">
    <cellStyle name="Accent5 - 60%" xfId="2"/>
    <cellStyle name="Euro" xfId="3"/>
    <cellStyle name="Lien hypertexte" xfId="49" builtinId="8"/>
    <cellStyle name="Lien hypertexte 10" xfId="12"/>
    <cellStyle name="Lien hypertexte 11" xfId="13"/>
    <cellStyle name="Lien hypertexte 12" xfId="14"/>
    <cellStyle name="Lien hypertexte 2" xfId="4"/>
    <cellStyle name="Lien hypertexte 4" xfId="6"/>
    <cellStyle name="Lien hypertexte 5" xfId="7"/>
    <cellStyle name="Lien hypertexte 6" xfId="8"/>
    <cellStyle name="Lien hypertexte 7" xfId="9"/>
    <cellStyle name="Lien hypertexte 8" xfId="10"/>
    <cellStyle name="Lien hypertexte 9" xfId="11"/>
    <cellStyle name="Normal" xfId="0" builtinId="0"/>
    <cellStyle name="Normal 10" xfId="19"/>
    <cellStyle name="Normal 11" xfId="20"/>
    <cellStyle name="Normal 12" xfId="21"/>
    <cellStyle name="Normal 13" xfId="22"/>
    <cellStyle name="Normal 15" xfId="23"/>
    <cellStyle name="Normal 16" xfId="24"/>
    <cellStyle name="Normal 17" xfId="25"/>
    <cellStyle name="Normal 18" xfId="26"/>
    <cellStyle name="Normal 19" xfId="27"/>
    <cellStyle name="Normal 2" xfId="1"/>
    <cellStyle name="Normal 2 2" xfId="5"/>
    <cellStyle name="Normal 20" xfId="28"/>
    <cellStyle name="Normal 21" xfId="29"/>
    <cellStyle name="Normal 22" xfId="30"/>
    <cellStyle name="Normal 23" xfId="31"/>
    <cellStyle name="Normal 24" xfId="32"/>
    <cellStyle name="Normal 25" xfId="33"/>
    <cellStyle name="Normal 26" xfId="34"/>
    <cellStyle name="Normal 27" xfId="35"/>
    <cellStyle name="Normal 28" xfId="36"/>
    <cellStyle name="Normal 29" xfId="37"/>
    <cellStyle name="Normal 30" xfId="38"/>
    <cellStyle name="Normal 31" xfId="39"/>
    <cellStyle name="Normal 32" xfId="40"/>
    <cellStyle name="Normal 33" xfId="41"/>
    <cellStyle name="Normal 34" xfId="42"/>
    <cellStyle name="Normal 35" xfId="43"/>
    <cellStyle name="Normal 37" xfId="44"/>
    <cellStyle name="Normal 38" xfId="45"/>
    <cellStyle name="Normal 39" xfId="46"/>
    <cellStyle name="Normal 40" xfId="47"/>
    <cellStyle name="Normal 43" xfId="48"/>
    <cellStyle name="Normal 6" xfId="15"/>
    <cellStyle name="Normal 7" xfId="16"/>
    <cellStyle name="Normal 8" xfId="17"/>
    <cellStyle name="Normal 9" xfId="18"/>
  </cellStyles>
  <dxfs count="0"/>
  <tableStyles count="0" defaultTableStyle="TableStyleMedium9" defaultPivotStyle="PivotStyleMedium4"/>
  <colors>
    <mruColors>
      <color rgb="FF3CD4D0"/>
      <color rgb="FFFFCCFF"/>
      <color rgb="FFCCCCFF"/>
      <color rgb="FFCCFFFF"/>
      <color rgb="FF79E1DF"/>
      <color rgb="FFFE775C"/>
      <color rgb="FFFFAFFF"/>
      <color rgb="FFFE6344"/>
      <color rgb="FF2CB6B6"/>
      <color rgb="FFD8D4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iner.zorn@gmail.com?CC=nmi3@ill.eu,ross.stewart@stfc.ac.uk&amp;subject=NMI3-II%20ENMS%20-%20JCNS" TargetMode="External"/><Relationship Id="rId13" Type="http://schemas.openxmlformats.org/officeDocument/2006/relationships/hyperlink" Target="mailto:ross.stewart@stfc.ac.uk" TargetMode="External"/><Relationship Id="rId3" Type="http://schemas.openxmlformats.org/officeDocument/2006/relationships/hyperlink" Target="mailto:bella.lake@helmholtz-berlin.de?CC=nmi3@ill.eu,ross.stewart@stfc.ac.uk&amp;subject=NMI3-II%20ENMS%20-%20Berlin%20Neutron%20School" TargetMode="External"/><Relationship Id="rId7" Type="http://schemas.openxmlformats.org/officeDocument/2006/relationships/hyperlink" Target="mailto:stefan.janssen@psi.ch?CC=nmi3@ill.eu,ross.stewart@stfc.ac.uk&amp;subject=NMI3-II%20ENMS%20-%20SISN" TargetMode="External"/><Relationship Id="rId12" Type="http://schemas.openxmlformats.org/officeDocument/2006/relationships/hyperlink" Target="mailto:jose.baruchel@esrf.fr?CC=nmi3@ill.eu,ross.stewart@stfc.ac.uk,Youlia.Mazet@ujf-grenoble.fr&amp;subject=NMI3-II%20ENMS%20-%20FullProf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jrc@ill.fr?CC=nmi3@ill.eu,ross.stewart@stfc.ac.uk&amp;subject=NMI3-II%20ENMS%20-%20FullPro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iain.mckenzie@stfc.ac.uk?CC=nmi3@ill.eu,ross.stewart@stfc.ac.uk,philip.king@stfc.ac.uk&amp;subject=NMI3-II%20ENMS%20-%20Muon%20School" TargetMode="External"/><Relationship Id="rId6" Type="http://schemas.openxmlformats.org/officeDocument/2006/relationships/hyperlink" Target="mailto:maccarini@ill.eu?CC=nmi3@ill.eu,ross.stewart@stfc.ac.uk&amp;subject=NMI3-II%20ENMS%20-%20SISN" TargetMode="External"/><Relationship Id="rId11" Type="http://schemas.openxmlformats.org/officeDocument/2006/relationships/hyperlink" Target="mailto:lythgoe@unizar.es?CC=javier.campo@csic.es,nmi3@ill.eu,ross.stewart@stfc.ac.uk&amp;subject=NMI3-II%20ENMS%20-%20Spanish%20school" TargetMode="External"/><Relationship Id="rId5" Type="http://schemas.openxmlformats.org/officeDocument/2006/relationships/hyperlink" Target="mailto:lindner@ill.eu?CC=nmi3@ill.eu,ross.stewart@stfc.ac.uk&amp;subject=NMI3-II%20ENMS%20-%20Bombannes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alain.menelle@cea.fr?CC=nmi3@ill.eu,ross.stewart@stfc.ac.uk&amp;subject=NMI3-II%20ENMS%20-%20Fan%20du%20LLB" TargetMode="External"/><Relationship Id="rId4" Type="http://schemas.openxmlformats.org/officeDocument/2006/relationships/hyperlink" Target="mailto:baranyai.rozsa@energia.mta.hu?CC=nmi3@ill.eu,ross.stewart@stfc.ac.uk&amp;subject=NMI3-II%20ENMS%20-%20Berlin%20CETS" TargetMode="External"/><Relationship Id="rId9" Type="http://schemas.openxmlformats.org/officeDocument/2006/relationships/hyperlink" Target="mailto:popov@acad.latnet.lv,popov@ill.eu?CC=nmi3@ill.eu,ross.stewart@stfc.ac.uk&amp;subject=NMI3-II%20ENMS%20-%20Baltic%20School" TargetMode="External"/><Relationship Id="rId14" Type="http://schemas.openxmlformats.org/officeDocument/2006/relationships/hyperlink" Target="mailto:klaus.pranzas@hzg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20"/>
  <sheetViews>
    <sheetView tabSelected="1" zoomScaleNormal="100" workbookViewId="0">
      <pane xSplit="2" ySplit="5" topLeftCell="Q6" activePane="bottomRight" state="frozen"/>
      <selection pane="topRight" activeCell="C1" sqref="C1"/>
      <selection pane="bottomLeft" activeCell="A6" sqref="A6"/>
      <selection pane="bottomRight" activeCell="W13" sqref="W13"/>
    </sheetView>
  </sheetViews>
  <sheetFormatPr baseColWidth="10" defaultColWidth="11.5703125" defaultRowHeight="11.25" x14ac:dyDescent="0.2"/>
  <cols>
    <col min="1" max="1" width="20.28515625" style="3" customWidth="1"/>
    <col min="2" max="2" width="10.7109375" style="4" customWidth="1"/>
    <col min="3" max="3" width="9.7109375" style="2" customWidth="1"/>
    <col min="4" max="5" width="12.85546875" style="2" customWidth="1"/>
    <col min="6" max="6" width="9.7109375" style="2" customWidth="1"/>
    <col min="7" max="8" width="9" style="83" customWidth="1"/>
    <col min="9" max="9" width="10" style="83" customWidth="1"/>
    <col min="10" max="12" width="9" style="83" customWidth="1"/>
    <col min="13" max="14" width="10" style="91" customWidth="1"/>
    <col min="15" max="15" width="12.85546875" style="85" customWidth="1"/>
    <col min="16" max="16" width="10.28515625" style="85" customWidth="1"/>
    <col min="17" max="17" width="10" style="91" customWidth="1"/>
    <col min="18" max="18" width="9" style="2" customWidth="1"/>
    <col min="19" max="19" width="10.140625" style="2" customWidth="1"/>
    <col min="20" max="24" width="9" style="2" customWidth="1"/>
    <col min="25" max="25" width="9.85546875" style="2" customWidth="1"/>
    <col min="26" max="26" width="9.85546875" style="454" customWidth="1"/>
    <col min="27" max="43" width="9.85546875" style="2" customWidth="1"/>
    <col min="44" max="44" width="11.42578125" style="3" customWidth="1"/>
    <col min="45" max="16384" width="11.5703125" style="3"/>
  </cols>
  <sheetData>
    <row r="1" spans="1:44" x14ac:dyDescent="0.2"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</row>
    <row r="2" spans="1:44" x14ac:dyDescent="0.2">
      <c r="C2" s="5"/>
      <c r="D2" s="5"/>
      <c r="E2" s="5"/>
      <c r="F2" s="5"/>
      <c r="G2" s="79"/>
      <c r="H2" s="79"/>
      <c r="I2" s="79"/>
      <c r="J2" s="79"/>
      <c r="K2" s="86"/>
      <c r="L2" s="86"/>
      <c r="M2" s="90"/>
      <c r="N2" s="90"/>
      <c r="O2" s="84"/>
      <c r="P2" s="84"/>
      <c r="Q2" s="90"/>
      <c r="R2" s="5"/>
      <c r="S2" s="5"/>
      <c r="T2" s="5"/>
      <c r="U2" s="5"/>
      <c r="V2" s="5"/>
      <c r="W2" s="5"/>
      <c r="X2" s="117"/>
      <c r="Y2" s="5"/>
      <c r="Z2" s="4"/>
      <c r="AA2" s="5"/>
      <c r="AB2" s="5"/>
      <c r="AC2" s="5"/>
      <c r="AD2" s="417"/>
      <c r="AE2" s="417"/>
      <c r="AF2" s="417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4" ht="12" thickBot="1" x14ac:dyDescent="0.25">
      <c r="C3" s="5"/>
      <c r="D3" s="5"/>
      <c r="E3" s="5"/>
      <c r="F3" s="5"/>
      <c r="G3" s="79"/>
      <c r="H3" s="79"/>
      <c r="I3" s="79"/>
      <c r="J3" s="79"/>
      <c r="K3" s="86"/>
      <c r="L3" s="86"/>
      <c r="M3" s="90"/>
      <c r="N3" s="90"/>
      <c r="O3" s="84"/>
      <c r="P3" s="84"/>
      <c r="Q3" s="90"/>
      <c r="R3" s="5"/>
      <c r="S3" s="5"/>
      <c r="T3" s="5"/>
      <c r="U3" s="5"/>
      <c r="V3" s="5"/>
      <c r="W3" s="5"/>
      <c r="X3" s="117"/>
      <c r="Y3" s="5"/>
      <c r="Z3" s="4"/>
      <c r="AA3" s="5"/>
      <c r="AB3" s="5"/>
      <c r="AC3" s="5"/>
      <c r="AD3" s="417"/>
      <c r="AE3" s="417"/>
      <c r="AF3" s="417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4" s="1" customFormat="1" ht="21" thickBot="1" x14ac:dyDescent="0.25">
      <c r="A4" s="463" t="s">
        <v>3</v>
      </c>
      <c r="B4" s="463" t="s">
        <v>1</v>
      </c>
      <c r="C4" s="464" t="s">
        <v>32</v>
      </c>
      <c r="D4" s="467">
        <v>2012</v>
      </c>
      <c r="E4" s="468"/>
      <c r="F4" s="468"/>
      <c r="G4" s="468"/>
      <c r="H4" s="468"/>
      <c r="I4" s="468"/>
      <c r="J4" s="468"/>
      <c r="K4" s="468"/>
      <c r="L4" s="468"/>
      <c r="M4" s="469"/>
      <c r="N4" s="408"/>
      <c r="O4" s="471">
        <v>2013</v>
      </c>
      <c r="P4" s="472"/>
      <c r="Q4" s="472"/>
      <c r="R4" s="472"/>
      <c r="S4" s="472"/>
      <c r="T4" s="472"/>
      <c r="U4" s="472"/>
      <c r="V4" s="472"/>
      <c r="W4" s="472"/>
      <c r="X4" s="473"/>
      <c r="Y4" s="471">
        <v>2014</v>
      </c>
      <c r="Z4" s="472"/>
      <c r="AA4" s="472"/>
      <c r="AB4" s="472"/>
      <c r="AC4" s="472"/>
      <c r="AD4" s="472"/>
      <c r="AE4" s="472"/>
      <c r="AF4" s="473"/>
      <c r="AG4" s="465">
        <v>2015</v>
      </c>
      <c r="AH4" s="465"/>
      <c r="AI4" s="465"/>
      <c r="AJ4" s="465"/>
      <c r="AK4" s="466"/>
      <c r="AL4" s="470">
        <v>2016</v>
      </c>
      <c r="AM4" s="465"/>
      <c r="AN4" s="465"/>
      <c r="AO4" s="465"/>
      <c r="AP4" s="466"/>
      <c r="AQ4" s="459" t="s">
        <v>33</v>
      </c>
      <c r="AR4" s="459" t="s">
        <v>52</v>
      </c>
    </row>
    <row r="5" spans="1:44" s="1" customFormat="1" ht="45.75" thickBot="1" x14ac:dyDescent="0.25">
      <c r="A5" s="463"/>
      <c r="B5" s="463"/>
      <c r="C5" s="464"/>
      <c r="D5" s="193" t="s">
        <v>49</v>
      </c>
      <c r="E5" s="173" t="s">
        <v>8</v>
      </c>
      <c r="F5" s="173" t="s">
        <v>41</v>
      </c>
      <c r="G5" s="173" t="s">
        <v>37</v>
      </c>
      <c r="H5" s="173" t="s">
        <v>38</v>
      </c>
      <c r="I5" s="173" t="s">
        <v>45</v>
      </c>
      <c r="J5" s="173" t="s">
        <v>40</v>
      </c>
      <c r="K5" s="173" t="s">
        <v>47</v>
      </c>
      <c r="L5" s="173" t="s">
        <v>48</v>
      </c>
      <c r="M5" s="194" t="s">
        <v>46</v>
      </c>
      <c r="N5" s="409" t="s">
        <v>173</v>
      </c>
      <c r="O5" s="389" t="s">
        <v>49</v>
      </c>
      <c r="P5" s="373" t="s">
        <v>8</v>
      </c>
      <c r="Q5" s="174" t="s">
        <v>41</v>
      </c>
      <c r="R5" s="373" t="s">
        <v>37</v>
      </c>
      <c r="S5" s="373" t="s">
        <v>38</v>
      </c>
      <c r="T5" s="373" t="s">
        <v>45</v>
      </c>
      <c r="U5" s="373" t="s">
        <v>40</v>
      </c>
      <c r="V5" s="373" t="s">
        <v>48</v>
      </c>
      <c r="W5" s="174" t="s">
        <v>46</v>
      </c>
      <c r="X5" s="421" t="s">
        <v>173</v>
      </c>
      <c r="Y5" s="193" t="s">
        <v>41</v>
      </c>
      <c r="Z5" s="455" t="s">
        <v>37</v>
      </c>
      <c r="AA5" s="418" t="s">
        <v>38</v>
      </c>
      <c r="AB5" s="455" t="s">
        <v>45</v>
      </c>
      <c r="AC5" s="418" t="s">
        <v>40</v>
      </c>
      <c r="AD5" s="418" t="s">
        <v>48</v>
      </c>
      <c r="AE5" s="174" t="s">
        <v>46</v>
      </c>
      <c r="AF5" s="194" t="s">
        <v>173</v>
      </c>
      <c r="AG5" s="120" t="s">
        <v>41</v>
      </c>
      <c r="AH5" s="66" t="s">
        <v>37</v>
      </c>
      <c r="AI5" s="66" t="s">
        <v>38</v>
      </c>
      <c r="AJ5" s="66" t="s">
        <v>39</v>
      </c>
      <c r="AK5" s="67" t="s">
        <v>40</v>
      </c>
      <c r="AL5" s="72" t="s">
        <v>41</v>
      </c>
      <c r="AM5" s="66" t="s">
        <v>37</v>
      </c>
      <c r="AN5" s="66" t="s">
        <v>38</v>
      </c>
      <c r="AO5" s="66" t="s">
        <v>39</v>
      </c>
      <c r="AP5" s="67" t="s">
        <v>40</v>
      </c>
      <c r="AQ5" s="460"/>
      <c r="AR5" s="460"/>
    </row>
    <row r="6" spans="1:44" s="6" customFormat="1" ht="12.75" x14ac:dyDescent="0.2">
      <c r="A6" s="169" t="s">
        <v>35</v>
      </c>
      <c r="B6" s="415" t="s">
        <v>70</v>
      </c>
      <c r="C6" s="54">
        <v>20000</v>
      </c>
      <c r="D6" s="175" t="s">
        <v>36</v>
      </c>
      <c r="E6" s="175"/>
      <c r="F6" s="175"/>
      <c r="G6" s="175"/>
      <c r="H6" s="175"/>
      <c r="I6" s="175"/>
      <c r="J6" s="175"/>
      <c r="K6" s="175"/>
      <c r="L6" s="175"/>
      <c r="M6" s="195"/>
      <c r="N6" s="410"/>
      <c r="O6" s="390" t="s">
        <v>56</v>
      </c>
      <c r="P6" s="370"/>
      <c r="Q6" s="356">
        <v>10000</v>
      </c>
      <c r="R6" s="357" t="s">
        <v>42</v>
      </c>
      <c r="S6" s="357" t="s">
        <v>42</v>
      </c>
      <c r="T6" s="357"/>
      <c r="U6" s="357" t="s">
        <v>42</v>
      </c>
      <c r="V6" s="357"/>
      <c r="W6" s="355">
        <v>7628.2</v>
      </c>
      <c r="X6" s="426">
        <f>Q6-W6</f>
        <v>2371.8000000000002</v>
      </c>
      <c r="Y6" s="437">
        <v>0</v>
      </c>
      <c r="Z6" s="122"/>
      <c r="AA6" s="122"/>
      <c r="AB6" s="122"/>
      <c r="AC6" s="122"/>
      <c r="AD6" s="122"/>
      <c r="AE6" s="122"/>
      <c r="AF6" s="122"/>
      <c r="AG6" s="431">
        <v>10000</v>
      </c>
      <c r="AH6" s="77"/>
      <c r="AI6" s="77"/>
      <c r="AJ6" s="77"/>
      <c r="AK6" s="78"/>
      <c r="AL6" s="30"/>
      <c r="AM6" s="77"/>
      <c r="AN6" s="77"/>
      <c r="AO6" s="77"/>
      <c r="AP6" s="78"/>
      <c r="AQ6" s="73">
        <f t="shared" ref="AQ6:AQ11" si="0">AG6+Y6+Q6+F6</f>
        <v>20000</v>
      </c>
      <c r="AR6" s="73">
        <f t="shared" ref="AR6:AR19" si="1">M6</f>
        <v>0</v>
      </c>
    </row>
    <row r="7" spans="1:44" s="6" customFormat="1" ht="22.5" x14ac:dyDescent="0.2">
      <c r="A7" s="163" t="s">
        <v>94</v>
      </c>
      <c r="B7" s="26" t="s">
        <v>27</v>
      </c>
      <c r="C7" s="53">
        <v>14000</v>
      </c>
      <c r="D7" s="196" t="s">
        <v>31</v>
      </c>
      <c r="E7" s="19" t="s">
        <v>19</v>
      </c>
      <c r="F7" s="377">
        <v>7000</v>
      </c>
      <c r="G7" s="351" t="s">
        <v>42</v>
      </c>
      <c r="H7" s="378" t="s">
        <v>42</v>
      </c>
      <c r="I7" s="378" t="s">
        <v>42</v>
      </c>
      <c r="J7" s="378" t="s">
        <v>42</v>
      </c>
      <c r="K7" s="378" t="s">
        <v>42</v>
      </c>
      <c r="L7" s="111" t="s">
        <v>71</v>
      </c>
      <c r="M7" s="379">
        <v>0</v>
      </c>
      <c r="N7" s="411">
        <f>F7-M7</f>
        <v>7000</v>
      </c>
      <c r="O7" s="391"/>
      <c r="P7" s="179"/>
      <c r="Q7" s="180">
        <v>0</v>
      </c>
      <c r="R7" s="121"/>
      <c r="S7" s="121"/>
      <c r="T7" s="121"/>
      <c r="U7" s="121"/>
      <c r="V7" s="121"/>
      <c r="W7" s="98"/>
      <c r="X7" s="422"/>
      <c r="Y7" s="438">
        <v>7000</v>
      </c>
      <c r="Z7" s="378"/>
      <c r="AA7" s="378"/>
      <c r="AB7" s="378"/>
      <c r="AC7" s="378"/>
      <c r="AD7" s="378"/>
      <c r="AE7" s="456"/>
      <c r="AF7" s="457"/>
      <c r="AG7" s="380">
        <v>0</v>
      </c>
      <c r="AH7" s="42"/>
      <c r="AI7" s="42"/>
      <c r="AJ7" s="42"/>
      <c r="AK7" s="63"/>
      <c r="AL7" s="18"/>
      <c r="AM7" s="42"/>
      <c r="AN7" s="42"/>
      <c r="AO7" s="42"/>
      <c r="AP7" s="63"/>
      <c r="AQ7" s="73">
        <f t="shared" si="0"/>
        <v>14000</v>
      </c>
      <c r="AR7" s="73">
        <f t="shared" si="1"/>
        <v>0</v>
      </c>
    </row>
    <row r="8" spans="1:44" s="8" customFormat="1" ht="22.5" x14ac:dyDescent="0.2">
      <c r="A8" s="164" t="s">
        <v>95</v>
      </c>
      <c r="B8" s="21" t="s">
        <v>22</v>
      </c>
      <c r="C8" s="47">
        <v>38000</v>
      </c>
      <c r="D8" s="196" t="s">
        <v>61</v>
      </c>
      <c r="E8" s="19" t="s">
        <v>15</v>
      </c>
      <c r="F8" s="350">
        <v>9500</v>
      </c>
      <c r="G8" s="351" t="s">
        <v>42</v>
      </c>
      <c r="H8" s="351" t="s">
        <v>42</v>
      </c>
      <c r="I8" s="351" t="s">
        <v>2</v>
      </c>
      <c r="J8" s="351" t="s">
        <v>42</v>
      </c>
      <c r="K8" s="351" t="s">
        <v>42</v>
      </c>
      <c r="L8" s="351" t="s">
        <v>42</v>
      </c>
      <c r="M8" s="352">
        <v>9500</v>
      </c>
      <c r="N8" s="411">
        <f t="shared" ref="N8:N11" si="2">F8-M8</f>
        <v>0</v>
      </c>
      <c r="O8" s="392" t="s">
        <v>53</v>
      </c>
      <c r="P8" s="353" t="s">
        <v>67</v>
      </c>
      <c r="Q8" s="354">
        <v>9500</v>
      </c>
      <c r="R8" s="351" t="s">
        <v>42</v>
      </c>
      <c r="S8" s="351" t="s">
        <v>42</v>
      </c>
      <c r="T8" s="351" t="s">
        <v>42</v>
      </c>
      <c r="U8" s="351" t="s">
        <v>42</v>
      </c>
      <c r="V8" s="351" t="s">
        <v>42</v>
      </c>
      <c r="W8" s="355">
        <v>4053.25</v>
      </c>
      <c r="X8" s="423">
        <v>5446.75</v>
      </c>
      <c r="Y8" s="439">
        <v>9500</v>
      </c>
      <c r="Z8" s="351" t="s">
        <v>42</v>
      </c>
      <c r="AA8" s="351" t="s">
        <v>42</v>
      </c>
      <c r="AB8" s="351" t="s">
        <v>42</v>
      </c>
      <c r="AC8" s="351" t="s">
        <v>42</v>
      </c>
      <c r="AD8" s="351" t="s">
        <v>42</v>
      </c>
      <c r="AE8" s="456"/>
      <c r="AF8" s="457"/>
      <c r="AG8" s="381">
        <v>9500</v>
      </c>
      <c r="AH8" s="36"/>
      <c r="AI8" s="36"/>
      <c r="AJ8" s="36"/>
      <c r="AK8" s="57"/>
      <c r="AL8" s="13"/>
      <c r="AM8" s="36"/>
      <c r="AN8" s="36"/>
      <c r="AO8" s="36"/>
      <c r="AP8" s="57"/>
      <c r="AQ8" s="73">
        <f t="shared" si="0"/>
        <v>38000</v>
      </c>
      <c r="AR8" s="73">
        <f t="shared" si="1"/>
        <v>9500</v>
      </c>
    </row>
    <row r="9" spans="1:44" s="9" customFormat="1" ht="22.5" x14ac:dyDescent="0.2">
      <c r="A9" s="170" t="s">
        <v>6</v>
      </c>
      <c r="B9" s="23" t="s">
        <v>24</v>
      </c>
      <c r="C9" s="49">
        <v>12000</v>
      </c>
      <c r="D9" s="196" t="s">
        <v>59</v>
      </c>
      <c r="E9" s="19" t="s">
        <v>10</v>
      </c>
      <c r="F9" s="374">
        <v>6000</v>
      </c>
      <c r="G9" s="351" t="s">
        <v>42</v>
      </c>
      <c r="H9" s="375" t="s">
        <v>42</v>
      </c>
      <c r="I9" s="375" t="s">
        <v>2</v>
      </c>
      <c r="J9" s="375" t="s">
        <v>42</v>
      </c>
      <c r="K9" s="375" t="s">
        <v>42</v>
      </c>
      <c r="L9" s="375" t="s">
        <v>42</v>
      </c>
      <c r="M9" s="376">
        <v>6000</v>
      </c>
      <c r="N9" s="411">
        <f t="shared" si="2"/>
        <v>0</v>
      </c>
      <c r="O9" s="393"/>
      <c r="P9" s="181"/>
      <c r="Q9" s="182">
        <v>0</v>
      </c>
      <c r="R9" s="122"/>
      <c r="S9" s="122"/>
      <c r="T9" s="122"/>
      <c r="U9" s="122"/>
      <c r="V9" s="122"/>
      <c r="W9" s="98"/>
      <c r="X9" s="422"/>
      <c r="Y9" s="440">
        <v>6000</v>
      </c>
      <c r="Z9" s="375"/>
      <c r="AA9" s="375"/>
      <c r="AB9" s="375"/>
      <c r="AC9" s="375"/>
      <c r="AD9" s="375"/>
      <c r="AE9" s="456"/>
      <c r="AF9" s="457"/>
      <c r="AG9" s="432">
        <v>0</v>
      </c>
      <c r="AH9" s="38"/>
      <c r="AI9" s="38"/>
      <c r="AJ9" s="38"/>
      <c r="AK9" s="59"/>
      <c r="AL9" s="7"/>
      <c r="AM9" s="38"/>
      <c r="AN9" s="38"/>
      <c r="AO9" s="38"/>
      <c r="AP9" s="59"/>
      <c r="AQ9" s="73">
        <f t="shared" si="0"/>
        <v>12000</v>
      </c>
      <c r="AR9" s="73">
        <f t="shared" si="1"/>
        <v>6000</v>
      </c>
    </row>
    <row r="10" spans="1:44" s="9" customFormat="1" ht="33.75" x14ac:dyDescent="0.2">
      <c r="A10" s="165" t="s">
        <v>121</v>
      </c>
      <c r="B10" s="22" t="s">
        <v>23</v>
      </c>
      <c r="C10" s="48">
        <v>28000</v>
      </c>
      <c r="D10" s="196" t="s">
        <v>60</v>
      </c>
      <c r="E10" s="19" t="s">
        <v>16</v>
      </c>
      <c r="F10" s="14">
        <v>7000</v>
      </c>
      <c r="G10" s="80" t="s">
        <v>42</v>
      </c>
      <c r="H10" s="80" t="s">
        <v>42</v>
      </c>
      <c r="I10" s="80" t="s">
        <v>42</v>
      </c>
      <c r="J10" s="80" t="s">
        <v>42</v>
      </c>
      <c r="K10" s="80" t="s">
        <v>42</v>
      </c>
      <c r="L10" s="111" t="s">
        <v>71</v>
      </c>
      <c r="M10" s="197">
        <v>7000</v>
      </c>
      <c r="N10" s="411">
        <f t="shared" si="2"/>
        <v>0</v>
      </c>
      <c r="O10" s="394" t="s">
        <v>124</v>
      </c>
      <c r="P10" s="183" t="s">
        <v>170</v>
      </c>
      <c r="Q10" s="184">
        <v>7000</v>
      </c>
      <c r="R10" s="351" t="s">
        <v>42</v>
      </c>
      <c r="S10" s="351" t="s">
        <v>42</v>
      </c>
      <c r="T10" s="80"/>
      <c r="U10" s="351" t="s">
        <v>42</v>
      </c>
      <c r="V10" s="351" t="s">
        <v>42</v>
      </c>
      <c r="W10" s="118">
        <v>5206.4799999999996</v>
      </c>
      <c r="X10" s="423">
        <v>0</v>
      </c>
      <c r="Y10" s="441">
        <v>7000</v>
      </c>
      <c r="Z10" s="80"/>
      <c r="AA10" s="80"/>
      <c r="AB10" s="80"/>
      <c r="AC10" s="80"/>
      <c r="AD10" s="80"/>
      <c r="AE10" s="456"/>
      <c r="AF10" s="457"/>
      <c r="AG10" s="382">
        <v>7000</v>
      </c>
      <c r="AH10" s="37"/>
      <c r="AI10" s="37"/>
      <c r="AJ10" s="37"/>
      <c r="AK10" s="58"/>
      <c r="AL10" s="14"/>
      <c r="AM10" s="37"/>
      <c r="AN10" s="37"/>
      <c r="AO10" s="37"/>
      <c r="AP10" s="58"/>
      <c r="AQ10" s="73">
        <f t="shared" si="0"/>
        <v>28000</v>
      </c>
      <c r="AR10" s="73">
        <f t="shared" si="1"/>
        <v>7000</v>
      </c>
    </row>
    <row r="11" spans="1:44" s="9" customFormat="1" ht="33.75" x14ac:dyDescent="0.2">
      <c r="A11" s="161" t="s">
        <v>96</v>
      </c>
      <c r="B11" s="27" t="s">
        <v>28</v>
      </c>
      <c r="C11" s="54">
        <v>16000</v>
      </c>
      <c r="D11" s="196" t="s">
        <v>62</v>
      </c>
      <c r="E11" s="19" t="s">
        <v>11</v>
      </c>
      <c r="F11" s="88">
        <v>4000</v>
      </c>
      <c r="G11" s="80" t="s">
        <v>42</v>
      </c>
      <c r="H11" s="81" t="s">
        <v>42</v>
      </c>
      <c r="I11" s="111" t="s">
        <v>71</v>
      </c>
      <c r="J11" s="81" t="s">
        <v>42</v>
      </c>
      <c r="K11" s="81" t="s">
        <v>42</v>
      </c>
      <c r="L11" s="111" t="s">
        <v>71</v>
      </c>
      <c r="M11" s="198">
        <v>4000</v>
      </c>
      <c r="N11" s="411">
        <f t="shared" si="2"/>
        <v>0</v>
      </c>
      <c r="O11" s="395" t="s">
        <v>73</v>
      </c>
      <c r="P11" s="183" t="s">
        <v>170</v>
      </c>
      <c r="Q11" s="185">
        <v>4000</v>
      </c>
      <c r="R11" s="351" t="s">
        <v>42</v>
      </c>
      <c r="S11" s="81" t="s">
        <v>42</v>
      </c>
      <c r="T11" s="81"/>
      <c r="U11" s="81" t="s">
        <v>42</v>
      </c>
      <c r="V11" s="81" t="s">
        <v>42</v>
      </c>
      <c r="W11" s="561">
        <v>789.69</v>
      </c>
      <c r="X11" s="426">
        <f>Q11-W11</f>
        <v>3210.31</v>
      </c>
      <c r="Y11" s="442">
        <v>4000</v>
      </c>
      <c r="Z11" s="81"/>
      <c r="AA11" s="81"/>
      <c r="AB11" s="81"/>
      <c r="AC11" s="81"/>
      <c r="AD11" s="81"/>
      <c r="AE11" s="456"/>
      <c r="AF11" s="457"/>
      <c r="AG11" s="433">
        <v>4000</v>
      </c>
      <c r="AH11" s="43"/>
      <c r="AI11" s="43"/>
      <c r="AJ11" s="43"/>
      <c r="AK11" s="64"/>
      <c r="AL11" s="12"/>
      <c r="AM11" s="43"/>
      <c r="AN11" s="43"/>
      <c r="AO11" s="43"/>
      <c r="AP11" s="64"/>
      <c r="AQ11" s="73">
        <f t="shared" si="0"/>
        <v>16000</v>
      </c>
      <c r="AR11" s="73">
        <f t="shared" si="1"/>
        <v>4000</v>
      </c>
    </row>
    <row r="12" spans="1:44" s="9" customFormat="1" ht="33.75" x14ac:dyDescent="0.2">
      <c r="A12" s="171" t="s">
        <v>4</v>
      </c>
      <c r="B12" s="75" t="s">
        <v>21</v>
      </c>
      <c r="C12" s="76">
        <v>12000</v>
      </c>
      <c r="D12" s="196" t="s">
        <v>30</v>
      </c>
      <c r="E12" s="19" t="s">
        <v>18</v>
      </c>
      <c r="F12" s="89">
        <v>3000</v>
      </c>
      <c r="G12" s="97"/>
      <c r="H12" s="96"/>
      <c r="I12" s="96"/>
      <c r="J12" s="96"/>
      <c r="K12" s="96"/>
      <c r="L12" s="96"/>
      <c r="M12" s="199"/>
      <c r="N12" s="412"/>
      <c r="O12" s="396" t="s">
        <v>123</v>
      </c>
      <c r="P12" s="183" t="s">
        <v>170</v>
      </c>
      <c r="Q12" s="358">
        <v>3000</v>
      </c>
      <c r="R12" s="416" t="s">
        <v>175</v>
      </c>
      <c r="S12" s="416" t="s">
        <v>175</v>
      </c>
      <c r="T12" s="416" t="s">
        <v>175</v>
      </c>
      <c r="U12" s="416" t="s">
        <v>175</v>
      </c>
      <c r="V12" s="416" t="s">
        <v>175</v>
      </c>
      <c r="W12" s="359">
        <v>0</v>
      </c>
      <c r="X12" s="424">
        <v>3000</v>
      </c>
      <c r="Y12" s="443">
        <v>3000</v>
      </c>
      <c r="Z12" s="419"/>
      <c r="AA12" s="419"/>
      <c r="AB12" s="419"/>
      <c r="AC12" s="419"/>
      <c r="AD12" s="419"/>
      <c r="AE12" s="419"/>
      <c r="AF12" s="419"/>
      <c r="AG12" s="383">
        <v>3000</v>
      </c>
      <c r="AH12" s="113"/>
      <c r="AI12" s="113"/>
      <c r="AJ12" s="113"/>
      <c r="AK12" s="115"/>
      <c r="AL12" s="114">
        <v>3000</v>
      </c>
      <c r="AM12" s="113"/>
      <c r="AN12" s="113"/>
      <c r="AO12" s="113"/>
      <c r="AP12" s="115"/>
      <c r="AQ12" s="116">
        <f>AG12+Y12+Q12+AL12</f>
        <v>12000</v>
      </c>
      <c r="AR12" s="116">
        <f t="shared" si="1"/>
        <v>0</v>
      </c>
    </row>
    <row r="13" spans="1:44" ht="22.5" x14ac:dyDescent="0.2">
      <c r="A13" s="172" t="s">
        <v>5</v>
      </c>
      <c r="B13" s="112" t="s">
        <v>69</v>
      </c>
      <c r="C13" s="46">
        <v>110000</v>
      </c>
      <c r="D13" s="196" t="s">
        <v>63</v>
      </c>
      <c r="E13" s="19" t="s">
        <v>9</v>
      </c>
      <c r="F13" s="364">
        <v>27500</v>
      </c>
      <c r="G13" s="82" t="s">
        <v>42</v>
      </c>
      <c r="H13" s="82" t="s">
        <v>42</v>
      </c>
      <c r="I13" s="82" t="s">
        <v>42</v>
      </c>
      <c r="J13" s="82" t="s">
        <v>42</v>
      </c>
      <c r="K13" s="82" t="s">
        <v>42</v>
      </c>
      <c r="L13" s="82" t="s">
        <v>42</v>
      </c>
      <c r="M13" s="365">
        <v>27500</v>
      </c>
      <c r="N13" s="411">
        <f>F13-M13</f>
        <v>0</v>
      </c>
      <c r="O13" s="396" t="s">
        <v>54</v>
      </c>
      <c r="P13" s="353" t="s">
        <v>68</v>
      </c>
      <c r="Q13" s="360">
        <v>27500</v>
      </c>
      <c r="R13" s="82" t="s">
        <v>42</v>
      </c>
      <c r="S13" s="82" t="s">
        <v>42</v>
      </c>
      <c r="T13" s="82" t="s">
        <v>42</v>
      </c>
      <c r="U13" s="82" t="s">
        <v>42</v>
      </c>
      <c r="V13" s="82" t="s">
        <v>42</v>
      </c>
      <c r="W13" s="359">
        <v>27500</v>
      </c>
      <c r="X13" s="424">
        <v>0</v>
      </c>
      <c r="Y13" s="444">
        <v>27500</v>
      </c>
      <c r="Z13" s="82" t="s">
        <v>42</v>
      </c>
      <c r="AA13" s="82" t="s">
        <v>42</v>
      </c>
      <c r="AB13" s="82" t="s">
        <v>42</v>
      </c>
      <c r="AC13" s="82" t="s">
        <v>42</v>
      </c>
      <c r="AD13" s="82" t="s">
        <v>42</v>
      </c>
      <c r="AE13" s="456" t="s">
        <v>176</v>
      </c>
      <c r="AF13" s="457">
        <f>Y13-AE13</f>
        <v>0</v>
      </c>
      <c r="AG13" s="434">
        <v>27500</v>
      </c>
      <c r="AH13" s="35"/>
      <c r="AI13" s="35"/>
      <c r="AJ13" s="35"/>
      <c r="AK13" s="56"/>
      <c r="AL13" s="11"/>
      <c r="AM13" s="35"/>
      <c r="AN13" s="35"/>
      <c r="AO13" s="35"/>
      <c r="AP13" s="56"/>
      <c r="AQ13" s="73">
        <f t="shared" ref="AQ13:AQ19" si="3">AG13+Y13+Q13+F13</f>
        <v>110000</v>
      </c>
      <c r="AR13" s="73">
        <f t="shared" si="1"/>
        <v>27500</v>
      </c>
    </row>
    <row r="14" spans="1:44" ht="33.75" x14ac:dyDescent="0.2">
      <c r="A14" s="166" t="s">
        <v>98</v>
      </c>
      <c r="B14" s="25" t="s">
        <v>26</v>
      </c>
      <c r="C14" s="52">
        <v>56000</v>
      </c>
      <c r="D14" s="196" t="s">
        <v>64</v>
      </c>
      <c r="E14" s="19" t="s">
        <v>13</v>
      </c>
      <c r="F14" s="366">
        <v>14000</v>
      </c>
      <c r="G14" s="362" t="s">
        <v>42</v>
      </c>
      <c r="H14" s="362" t="s">
        <v>42</v>
      </c>
      <c r="I14" s="82" t="s">
        <v>42</v>
      </c>
      <c r="J14" s="82" t="s">
        <v>42</v>
      </c>
      <c r="K14" s="82" t="s">
        <v>42</v>
      </c>
      <c r="L14" s="362" t="s">
        <v>42</v>
      </c>
      <c r="M14" s="367">
        <v>14000</v>
      </c>
      <c r="N14" s="411">
        <f t="shared" ref="N14:N15" si="4">F14-M14</f>
        <v>0</v>
      </c>
      <c r="O14" s="397" t="s">
        <v>55</v>
      </c>
      <c r="P14" s="183" t="s">
        <v>170</v>
      </c>
      <c r="Q14" s="361">
        <v>14000</v>
      </c>
      <c r="R14" s="362" t="s">
        <v>42</v>
      </c>
      <c r="S14" s="362"/>
      <c r="T14" s="362"/>
      <c r="U14" s="362"/>
      <c r="V14" s="362" t="s">
        <v>42</v>
      </c>
      <c r="W14" s="363"/>
      <c r="X14" s="425"/>
      <c r="Y14" s="445">
        <v>14000</v>
      </c>
      <c r="Z14" s="362"/>
      <c r="AA14" s="362"/>
      <c r="AB14" s="362"/>
      <c r="AC14" s="362"/>
      <c r="AD14" s="362"/>
      <c r="AE14" s="456"/>
      <c r="AF14" s="457"/>
      <c r="AG14" s="384">
        <v>14000</v>
      </c>
      <c r="AH14" s="41"/>
      <c r="AI14" s="41"/>
      <c r="AJ14" s="41"/>
      <c r="AK14" s="62"/>
      <c r="AL14" s="17"/>
      <c r="AM14" s="41"/>
      <c r="AN14" s="41"/>
      <c r="AO14" s="41"/>
      <c r="AP14" s="62"/>
      <c r="AQ14" s="73">
        <f t="shared" si="3"/>
        <v>56000</v>
      </c>
      <c r="AR14" s="73">
        <f t="shared" si="1"/>
        <v>14000</v>
      </c>
    </row>
    <row r="15" spans="1:44" ht="22.5" x14ac:dyDescent="0.2">
      <c r="A15" s="160" t="s">
        <v>97</v>
      </c>
      <c r="B15" s="20" t="s">
        <v>20</v>
      </c>
      <c r="C15" s="45">
        <v>12000</v>
      </c>
      <c r="D15" s="196" t="s">
        <v>65</v>
      </c>
      <c r="E15" s="19" t="s">
        <v>12</v>
      </c>
      <c r="F15" s="10">
        <v>6000</v>
      </c>
      <c r="G15" s="82" t="s">
        <v>42</v>
      </c>
      <c r="H15" s="82" t="s">
        <v>42</v>
      </c>
      <c r="I15" s="82" t="s">
        <v>42</v>
      </c>
      <c r="J15" s="82" t="s">
        <v>42</v>
      </c>
      <c r="K15" s="82" t="s">
        <v>42</v>
      </c>
      <c r="L15" s="368" t="s">
        <v>42</v>
      </c>
      <c r="M15" s="369">
        <v>6000</v>
      </c>
      <c r="N15" s="411">
        <f t="shared" si="4"/>
        <v>0</v>
      </c>
      <c r="O15" s="398"/>
      <c r="P15" s="186"/>
      <c r="Q15" s="187">
        <v>0</v>
      </c>
      <c r="R15" s="123"/>
      <c r="S15" s="123"/>
      <c r="T15" s="123"/>
      <c r="U15" s="123"/>
      <c r="V15" s="123"/>
      <c r="W15" s="98"/>
      <c r="X15" s="422"/>
      <c r="Y15" s="446">
        <v>6000</v>
      </c>
      <c r="Z15" s="420"/>
      <c r="AA15" s="420"/>
      <c r="AB15" s="420"/>
      <c r="AC15" s="420"/>
      <c r="AD15" s="420"/>
      <c r="AE15" s="456"/>
      <c r="AF15" s="457"/>
      <c r="AG15" s="385">
        <v>0</v>
      </c>
      <c r="AH15" s="33"/>
      <c r="AI15" s="33"/>
      <c r="AJ15" s="33"/>
      <c r="AK15" s="55"/>
      <c r="AL15" s="10"/>
      <c r="AM15" s="33"/>
      <c r="AN15" s="33"/>
      <c r="AO15" s="33"/>
      <c r="AP15" s="55"/>
      <c r="AQ15" s="73">
        <f t="shared" si="3"/>
        <v>12000</v>
      </c>
      <c r="AR15" s="73">
        <f t="shared" si="1"/>
        <v>6000</v>
      </c>
    </row>
    <row r="16" spans="1:44" ht="38.25" x14ac:dyDescent="0.2">
      <c r="A16" s="372" t="s">
        <v>34</v>
      </c>
      <c r="B16" s="371" t="s">
        <v>172</v>
      </c>
      <c r="C16" s="54">
        <v>28000</v>
      </c>
      <c r="D16" s="175" t="s">
        <v>36</v>
      </c>
      <c r="E16" s="175"/>
      <c r="F16" s="97"/>
      <c r="G16" s="97"/>
      <c r="H16" s="97"/>
      <c r="I16" s="97"/>
      <c r="J16" s="97"/>
      <c r="K16" s="97"/>
      <c r="L16" s="97"/>
      <c r="M16" s="200"/>
      <c r="N16" s="413"/>
      <c r="O16" s="399" t="s">
        <v>55</v>
      </c>
      <c r="P16" s="183" t="s">
        <v>170</v>
      </c>
      <c r="Q16" s="188">
        <v>14000</v>
      </c>
      <c r="R16" s="124" t="s">
        <v>42</v>
      </c>
      <c r="S16" s="124" t="s">
        <v>42</v>
      </c>
      <c r="T16" s="124" t="s">
        <v>2</v>
      </c>
      <c r="U16" s="124" t="s">
        <v>42</v>
      </c>
      <c r="V16" s="124" t="s">
        <v>42</v>
      </c>
      <c r="W16" s="119">
        <v>1399.5</v>
      </c>
      <c r="X16" s="426">
        <f>Q16-W16</f>
        <v>12600.5</v>
      </c>
      <c r="Y16" s="447">
        <v>0</v>
      </c>
      <c r="Z16" s="122"/>
      <c r="AA16" s="122"/>
      <c r="AB16" s="122"/>
      <c r="AC16" s="122"/>
      <c r="AD16" s="122"/>
      <c r="AE16" s="122"/>
      <c r="AF16" s="122"/>
      <c r="AG16" s="435">
        <v>14000</v>
      </c>
      <c r="AH16" s="44"/>
      <c r="AI16" s="44"/>
      <c r="AJ16" s="44"/>
      <c r="AK16" s="65"/>
      <c r="AL16" s="29"/>
      <c r="AM16" s="44"/>
      <c r="AN16" s="44"/>
      <c r="AO16" s="44"/>
      <c r="AP16" s="65"/>
      <c r="AQ16" s="73">
        <f t="shared" si="3"/>
        <v>28000</v>
      </c>
      <c r="AR16" s="73">
        <f t="shared" si="1"/>
        <v>0</v>
      </c>
    </row>
    <row r="17" spans="1:44" ht="33.75" x14ac:dyDescent="0.2">
      <c r="A17" s="167" t="s">
        <v>99</v>
      </c>
      <c r="B17" s="24" t="s">
        <v>25</v>
      </c>
      <c r="C17" s="51">
        <v>38000</v>
      </c>
      <c r="D17" s="196" t="s">
        <v>29</v>
      </c>
      <c r="E17" s="19" t="s">
        <v>14</v>
      </c>
      <c r="F17" s="339">
        <v>9500</v>
      </c>
      <c r="G17" s="340" t="s">
        <v>42</v>
      </c>
      <c r="H17" s="341" t="s">
        <v>42</v>
      </c>
      <c r="I17" s="341" t="s">
        <v>42</v>
      </c>
      <c r="J17" s="341" t="s">
        <v>42</v>
      </c>
      <c r="K17" s="341" t="s">
        <v>42</v>
      </c>
      <c r="L17" s="341" t="s">
        <v>42</v>
      </c>
      <c r="M17" s="342">
        <v>9500</v>
      </c>
      <c r="N17" s="411">
        <f>F17-M17</f>
        <v>0</v>
      </c>
      <c r="O17" s="400" t="s">
        <v>57</v>
      </c>
      <c r="P17" s="183" t="s">
        <v>170</v>
      </c>
      <c r="Q17" s="343">
        <v>9500</v>
      </c>
      <c r="R17" s="82" t="s">
        <v>42</v>
      </c>
      <c r="S17" s="82" t="s">
        <v>42</v>
      </c>
      <c r="T17" s="341" t="s">
        <v>171</v>
      </c>
      <c r="U17" s="341" t="s">
        <v>42</v>
      </c>
      <c r="V17" s="341" t="s">
        <v>42</v>
      </c>
      <c r="W17" s="344">
        <v>9350</v>
      </c>
      <c r="X17" s="427">
        <f>Q17-W17</f>
        <v>150</v>
      </c>
      <c r="Y17" s="448">
        <v>9500</v>
      </c>
      <c r="Z17" s="341"/>
      <c r="AA17" s="341"/>
      <c r="AB17" s="341"/>
      <c r="AC17" s="341"/>
      <c r="AD17" s="341"/>
      <c r="AE17" s="456"/>
      <c r="AF17" s="457"/>
      <c r="AG17" s="386">
        <v>9500</v>
      </c>
      <c r="AH17" s="40"/>
      <c r="AI17" s="40"/>
      <c r="AJ17" s="40"/>
      <c r="AK17" s="61"/>
      <c r="AL17" s="16"/>
      <c r="AM17" s="40"/>
      <c r="AN17" s="40"/>
      <c r="AO17" s="40"/>
      <c r="AP17" s="61"/>
      <c r="AQ17" s="73">
        <f t="shared" si="3"/>
        <v>38000</v>
      </c>
      <c r="AR17" s="73">
        <f t="shared" si="1"/>
        <v>9500</v>
      </c>
    </row>
    <row r="18" spans="1:44" ht="33.75" x14ac:dyDescent="0.2">
      <c r="A18" s="162" t="s">
        <v>7</v>
      </c>
      <c r="B18" s="95" t="s">
        <v>174</v>
      </c>
      <c r="C18" s="50">
        <v>16000</v>
      </c>
      <c r="D18" s="196" t="s">
        <v>66</v>
      </c>
      <c r="E18" s="19" t="s">
        <v>17</v>
      </c>
      <c r="F18" s="345">
        <v>4000</v>
      </c>
      <c r="G18" s="340" t="s">
        <v>42</v>
      </c>
      <c r="H18" s="341" t="s">
        <v>42</v>
      </c>
      <c r="I18" s="341" t="s">
        <v>42</v>
      </c>
      <c r="J18" s="341" t="s">
        <v>42</v>
      </c>
      <c r="K18" s="341" t="s">
        <v>42</v>
      </c>
      <c r="L18" s="341" t="s">
        <v>42</v>
      </c>
      <c r="M18" s="346">
        <v>4000</v>
      </c>
      <c r="N18" s="411">
        <f t="shared" ref="N18:N19" si="5">F18-M18</f>
        <v>0</v>
      </c>
      <c r="O18" s="401" t="s">
        <v>74</v>
      </c>
      <c r="P18" s="183" t="s">
        <v>170</v>
      </c>
      <c r="Q18" s="347">
        <v>4000</v>
      </c>
      <c r="R18" s="82" t="s">
        <v>42</v>
      </c>
      <c r="S18" s="82" t="s">
        <v>42</v>
      </c>
      <c r="T18" s="348" t="s">
        <v>42</v>
      </c>
      <c r="U18" s="348"/>
      <c r="V18" s="348" t="s">
        <v>42</v>
      </c>
      <c r="W18" s="349">
        <v>3899</v>
      </c>
      <c r="X18" s="428">
        <f>+Q18-W18</f>
        <v>101</v>
      </c>
      <c r="Y18" s="449">
        <v>4000</v>
      </c>
      <c r="Z18" s="348"/>
      <c r="AA18" s="348"/>
      <c r="AB18" s="348"/>
      <c r="AC18" s="348"/>
      <c r="AD18" s="348"/>
      <c r="AE18" s="456"/>
      <c r="AF18" s="457"/>
      <c r="AG18" s="387">
        <v>4000</v>
      </c>
      <c r="AH18" s="39"/>
      <c r="AI18" s="39"/>
      <c r="AJ18" s="39"/>
      <c r="AK18" s="60"/>
      <c r="AL18" s="15"/>
      <c r="AM18" s="39"/>
      <c r="AN18" s="39"/>
      <c r="AO18" s="39"/>
      <c r="AP18" s="60"/>
      <c r="AQ18" s="73">
        <f t="shared" si="3"/>
        <v>16000</v>
      </c>
      <c r="AR18" s="73">
        <f t="shared" si="1"/>
        <v>4000</v>
      </c>
    </row>
    <row r="19" spans="1:44" ht="79.5" thickBot="1" x14ac:dyDescent="0.25">
      <c r="A19" s="168" t="s">
        <v>122</v>
      </c>
      <c r="B19" s="87" t="s">
        <v>44</v>
      </c>
      <c r="C19" s="54">
        <v>12000</v>
      </c>
      <c r="D19" s="196" t="s">
        <v>58</v>
      </c>
      <c r="E19" s="19" t="s">
        <v>43</v>
      </c>
      <c r="F19" s="176">
        <v>6000</v>
      </c>
      <c r="G19" s="177" t="s">
        <v>42</v>
      </c>
      <c r="H19" s="177" t="s">
        <v>42</v>
      </c>
      <c r="I19" s="177" t="s">
        <v>42</v>
      </c>
      <c r="J19" s="177" t="s">
        <v>42</v>
      </c>
      <c r="K19" s="177" t="s">
        <v>42</v>
      </c>
      <c r="L19" s="177" t="s">
        <v>42</v>
      </c>
      <c r="M19" s="201">
        <v>6000</v>
      </c>
      <c r="N19" s="411">
        <f t="shared" si="5"/>
        <v>0</v>
      </c>
      <c r="O19" s="402"/>
      <c r="P19" s="189"/>
      <c r="Q19" s="190">
        <v>0</v>
      </c>
      <c r="R19" s="125"/>
      <c r="S19" s="125"/>
      <c r="T19" s="125"/>
      <c r="U19" s="125"/>
      <c r="V19" s="125"/>
      <c r="W19" s="191"/>
      <c r="X19" s="429"/>
      <c r="Y19" s="450">
        <v>6000</v>
      </c>
      <c r="Z19" s="436"/>
      <c r="AA19" s="436"/>
      <c r="AB19" s="436"/>
      <c r="AC19" s="436"/>
      <c r="AD19" s="436"/>
      <c r="AE19" s="456"/>
      <c r="AF19" s="457"/>
      <c r="AG19" s="388">
        <v>0</v>
      </c>
      <c r="AH19" s="34"/>
      <c r="AI19" s="34"/>
      <c r="AJ19" s="34"/>
      <c r="AK19" s="68"/>
      <c r="AL19" s="31"/>
      <c r="AM19" s="34"/>
      <c r="AN19" s="34"/>
      <c r="AO19" s="34"/>
      <c r="AP19" s="68"/>
      <c r="AQ19" s="73">
        <f t="shared" si="3"/>
        <v>12000</v>
      </c>
      <c r="AR19" s="73">
        <f t="shared" si="1"/>
        <v>6000</v>
      </c>
    </row>
    <row r="20" spans="1:44" ht="12" thickBot="1" x14ac:dyDescent="0.25">
      <c r="A20" s="178" t="s">
        <v>0</v>
      </c>
      <c r="B20" s="178"/>
      <c r="C20" s="192">
        <f>SUM(C6:C19)</f>
        <v>412000</v>
      </c>
      <c r="D20" s="202"/>
      <c r="E20" s="203"/>
      <c r="F20" s="203">
        <f t="shared" ref="F20:AG20" si="6">SUM(F6:F19)</f>
        <v>103500</v>
      </c>
      <c r="G20" s="204"/>
      <c r="H20" s="205"/>
      <c r="I20" s="205"/>
      <c r="J20" s="205"/>
      <c r="K20" s="205"/>
      <c r="L20" s="205"/>
      <c r="M20" s="206">
        <f>SUM(M6:M19)</f>
        <v>93500</v>
      </c>
      <c r="N20" s="414">
        <f>SUM(N7:N19)</f>
        <v>7000</v>
      </c>
      <c r="O20" s="403"/>
      <c r="P20" s="404"/>
      <c r="Q20" s="405">
        <f t="shared" si="6"/>
        <v>102500</v>
      </c>
      <c r="R20" s="406"/>
      <c r="S20" s="406"/>
      <c r="T20" s="406"/>
      <c r="U20" s="406"/>
      <c r="V20" s="406"/>
      <c r="W20" s="407">
        <f>SUM(W6:W19)</f>
        <v>59826.119999999995</v>
      </c>
      <c r="X20" s="430">
        <f>SUM(X6:X19)</f>
        <v>26880.36</v>
      </c>
      <c r="Y20" s="202">
        <f t="shared" si="6"/>
        <v>103500</v>
      </c>
      <c r="Z20" s="204"/>
      <c r="AA20" s="451"/>
      <c r="AB20" s="451"/>
      <c r="AC20" s="451"/>
      <c r="AD20" s="451"/>
      <c r="AE20" s="452">
        <f>SUM(AE6:AE19)</f>
        <v>0</v>
      </c>
      <c r="AF20" s="453">
        <f>SUM(AF6:AF19)</f>
        <v>0</v>
      </c>
      <c r="AG20" s="32">
        <f t="shared" si="6"/>
        <v>102500</v>
      </c>
      <c r="AH20" s="69"/>
      <c r="AI20" s="70"/>
      <c r="AJ20" s="70"/>
      <c r="AK20" s="71"/>
      <c r="AL20" s="32">
        <f t="shared" ref="AL20" si="7">SUM(AL6:AL19)</f>
        <v>3000</v>
      </c>
      <c r="AM20" s="69"/>
      <c r="AN20" s="70"/>
      <c r="AO20" s="70"/>
      <c r="AP20" s="71"/>
      <c r="AQ20" s="74">
        <f>SUM(AQ6:AQ19)</f>
        <v>412000</v>
      </c>
      <c r="AR20" s="74">
        <f>SUM(AR6:AR19)</f>
        <v>93500</v>
      </c>
    </row>
    <row r="21" spans="1:44" x14ac:dyDescent="0.2">
      <c r="C21" s="5"/>
      <c r="D21" s="5"/>
      <c r="E21" s="5"/>
      <c r="F21" s="5"/>
      <c r="G21" s="79"/>
      <c r="H21" s="79"/>
      <c r="I21" s="79"/>
      <c r="J21" s="79"/>
      <c r="K21" s="86"/>
      <c r="L21" s="86"/>
      <c r="M21" s="90"/>
      <c r="N21" s="90"/>
      <c r="O21" s="84"/>
      <c r="P21" s="84"/>
      <c r="Q21" s="90"/>
      <c r="R21" s="5"/>
      <c r="S21" s="5"/>
      <c r="T21" s="5"/>
      <c r="U21" s="5"/>
      <c r="V21" s="5"/>
      <c r="W21" s="5"/>
      <c r="X21" s="117"/>
      <c r="Y21" s="5"/>
      <c r="Z21" s="4"/>
      <c r="AA21" s="5"/>
      <c r="AB21" s="5"/>
      <c r="AC21" s="5"/>
      <c r="AD21" s="417"/>
      <c r="AE21" s="417"/>
      <c r="AF21" s="417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28"/>
    </row>
    <row r="22" spans="1:44" x14ac:dyDescent="0.2">
      <c r="A22" s="458"/>
      <c r="B22" s="458"/>
      <c r="C22" s="5">
        <v>415000</v>
      </c>
      <c r="D22" s="5"/>
      <c r="E22" s="5"/>
      <c r="F22" s="5"/>
      <c r="G22" s="86"/>
      <c r="H22" s="86"/>
      <c r="I22" s="86"/>
      <c r="J22" s="86"/>
      <c r="K22" s="86"/>
      <c r="L22" s="86"/>
      <c r="M22" s="90"/>
      <c r="N22" s="90"/>
      <c r="O22" s="126" t="s">
        <v>72</v>
      </c>
      <c r="P22" s="127"/>
      <c r="Q22" s="128"/>
      <c r="R22" s="129"/>
      <c r="S22" s="5"/>
      <c r="T22" s="5"/>
      <c r="U22" s="5"/>
      <c r="V22" s="5"/>
      <c r="W22" s="5"/>
      <c r="X22" s="117"/>
      <c r="Y22" s="5"/>
      <c r="Z22" s="4"/>
      <c r="AA22" s="5"/>
      <c r="AB22" s="5"/>
      <c r="AC22" s="5"/>
      <c r="AD22" s="417"/>
      <c r="AE22" s="417"/>
      <c r="AF22" s="417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92">
        <f>AG20+Y20+Q20+F20</f>
        <v>412000</v>
      </c>
    </row>
    <row r="23" spans="1:44" x14ac:dyDescent="0.2">
      <c r="A23" s="458"/>
      <c r="B23" s="458"/>
      <c r="C23" s="5">
        <v>8000</v>
      </c>
      <c r="D23" s="5"/>
      <c r="E23" s="5"/>
      <c r="F23" s="5"/>
      <c r="G23" s="79"/>
      <c r="H23" s="79"/>
      <c r="I23" s="79"/>
      <c r="J23" s="79"/>
      <c r="K23" s="86"/>
      <c r="L23" s="86"/>
      <c r="M23" s="90"/>
      <c r="N23" s="90"/>
      <c r="O23" s="126" t="s">
        <v>169</v>
      </c>
      <c r="P23" s="127"/>
      <c r="Q23" s="128"/>
      <c r="R23" s="129"/>
      <c r="S23" s="5"/>
      <c r="T23" s="5"/>
      <c r="U23" s="5"/>
      <c r="V23" s="5"/>
      <c r="W23" s="5"/>
      <c r="X23" s="117"/>
      <c r="Y23" s="5"/>
      <c r="Z23" s="4"/>
      <c r="AA23" s="5"/>
      <c r="AB23" s="5"/>
      <c r="AC23" s="5"/>
      <c r="AD23" s="417"/>
      <c r="AE23" s="417"/>
      <c r="AF23" s="417"/>
      <c r="AG23" s="5"/>
      <c r="AH23" s="5"/>
      <c r="AI23" s="5"/>
      <c r="AJ23" s="5"/>
      <c r="AK23" s="93" t="s">
        <v>51</v>
      </c>
      <c r="AL23" s="5"/>
      <c r="AM23" s="5"/>
      <c r="AN23" s="5"/>
      <c r="AO23" s="5"/>
      <c r="AP23" s="93" t="s">
        <v>51</v>
      </c>
      <c r="AQ23" s="94">
        <v>415000</v>
      </c>
    </row>
    <row r="24" spans="1:44" x14ac:dyDescent="0.2">
      <c r="C24" s="5"/>
      <c r="D24" s="5"/>
      <c r="E24" s="5"/>
      <c r="F24" s="5"/>
      <c r="G24" s="461" t="s">
        <v>50</v>
      </c>
      <c r="H24" s="461"/>
      <c r="I24" s="461"/>
      <c r="J24" s="461"/>
      <c r="K24" s="86"/>
      <c r="L24" s="86"/>
      <c r="M24" s="90"/>
      <c r="N24" s="90"/>
      <c r="O24" s="84"/>
      <c r="P24" s="84"/>
      <c r="Q24" s="90"/>
      <c r="R24" s="5"/>
      <c r="S24" s="5"/>
      <c r="T24" s="5"/>
      <c r="U24" s="5"/>
      <c r="V24" s="5"/>
      <c r="W24" s="5"/>
      <c r="X24" s="117"/>
      <c r="Y24" s="5"/>
      <c r="Z24" s="4"/>
      <c r="AA24" s="5"/>
      <c r="AB24" s="5"/>
      <c r="AC24" s="5"/>
      <c r="AD24" s="417"/>
      <c r="AE24" s="417"/>
      <c r="AF24" s="417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4" x14ac:dyDescent="0.2">
      <c r="C25" s="5"/>
      <c r="D25" s="5"/>
      <c r="E25" s="5"/>
      <c r="F25" s="5"/>
      <c r="G25" s="79"/>
      <c r="H25" s="79"/>
      <c r="I25" s="79"/>
      <c r="J25" s="79"/>
      <c r="K25" s="86"/>
      <c r="L25" s="86"/>
      <c r="M25" s="90"/>
      <c r="N25" s="90"/>
      <c r="O25" s="84"/>
      <c r="P25" s="84"/>
      <c r="Q25" s="90"/>
      <c r="R25" s="5"/>
      <c r="S25" s="5"/>
      <c r="T25" s="5"/>
      <c r="U25" s="5"/>
      <c r="V25" s="5"/>
      <c r="W25" s="5"/>
      <c r="X25" s="117"/>
      <c r="Y25" s="5"/>
      <c r="Z25" s="4"/>
      <c r="AA25" s="5"/>
      <c r="AB25" s="5"/>
      <c r="AC25" s="5"/>
      <c r="AD25" s="417"/>
      <c r="AE25" s="417"/>
      <c r="AF25" s="417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4" x14ac:dyDescent="0.2">
      <c r="C26" s="5"/>
      <c r="D26" s="5"/>
      <c r="E26" s="5"/>
      <c r="F26" s="5"/>
      <c r="G26" s="79"/>
      <c r="H26" s="79"/>
      <c r="I26" s="79"/>
      <c r="J26" s="79"/>
      <c r="K26" s="86"/>
      <c r="L26" s="86"/>
      <c r="M26" s="90"/>
      <c r="N26" s="90"/>
      <c r="O26" s="84"/>
      <c r="P26" s="84"/>
      <c r="Q26" s="90"/>
      <c r="R26" s="5"/>
      <c r="S26" s="5"/>
      <c r="T26" s="5"/>
      <c r="U26" s="5"/>
      <c r="V26" s="5"/>
      <c r="W26" s="5"/>
      <c r="X26" s="117"/>
      <c r="Y26" s="5"/>
      <c r="Z26" s="4"/>
      <c r="AA26" s="5"/>
      <c r="AB26" s="5"/>
      <c r="AC26" s="5"/>
      <c r="AD26" s="417"/>
      <c r="AE26" s="417"/>
      <c r="AF26" s="417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4" x14ac:dyDescent="0.2">
      <c r="C27" s="5"/>
      <c r="D27" s="5"/>
      <c r="E27" s="5"/>
      <c r="F27" s="5"/>
      <c r="G27" s="79"/>
      <c r="H27" s="79"/>
      <c r="I27" s="79"/>
      <c r="J27" s="79"/>
      <c r="K27" s="86"/>
      <c r="L27" s="86"/>
      <c r="M27" s="90"/>
      <c r="N27" s="90"/>
      <c r="O27" s="84"/>
      <c r="P27" s="84"/>
      <c r="Q27" s="90"/>
      <c r="R27" s="5"/>
      <c r="S27" s="5"/>
      <c r="T27" s="5"/>
      <c r="U27" s="5"/>
      <c r="V27" s="5"/>
      <c r="W27" s="5"/>
      <c r="X27" s="117"/>
      <c r="Y27" s="5"/>
      <c r="Z27" s="4"/>
      <c r="AA27" s="5"/>
      <c r="AB27" s="5"/>
      <c r="AC27" s="5"/>
      <c r="AD27" s="417"/>
      <c r="AE27" s="417"/>
      <c r="AF27" s="417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4" x14ac:dyDescent="0.2">
      <c r="C28" s="5"/>
      <c r="D28" s="5"/>
      <c r="E28" s="5"/>
      <c r="F28" s="5"/>
      <c r="G28" s="79"/>
      <c r="H28" s="79"/>
      <c r="I28" s="79"/>
      <c r="J28" s="79"/>
      <c r="K28" s="86"/>
      <c r="L28" s="86"/>
      <c r="M28" s="90"/>
      <c r="N28" s="90"/>
      <c r="O28" s="84"/>
      <c r="P28" s="84"/>
      <c r="Q28" s="90"/>
      <c r="R28" s="5"/>
      <c r="S28" s="5"/>
      <c r="T28" s="5"/>
      <c r="U28" s="5"/>
      <c r="V28" s="5"/>
      <c r="W28" s="5"/>
      <c r="X28" s="117"/>
      <c r="Y28" s="5"/>
      <c r="Z28" s="4"/>
      <c r="AA28" s="5"/>
      <c r="AB28" s="5"/>
      <c r="AC28" s="5"/>
      <c r="AD28" s="417"/>
      <c r="AE28" s="417"/>
      <c r="AF28" s="417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4" x14ac:dyDescent="0.2">
      <c r="C29" s="5"/>
      <c r="D29" s="5"/>
      <c r="E29" s="5"/>
      <c r="F29" s="5"/>
      <c r="G29" s="79"/>
      <c r="H29" s="79"/>
      <c r="I29" s="79"/>
      <c r="J29" s="79"/>
      <c r="K29" s="86"/>
      <c r="L29" s="86"/>
      <c r="M29" s="90"/>
      <c r="N29" s="90"/>
      <c r="O29" s="84"/>
      <c r="P29" s="84"/>
      <c r="Q29" s="90"/>
      <c r="R29" s="5"/>
      <c r="S29" s="5"/>
      <c r="T29" s="5"/>
      <c r="U29" s="5"/>
      <c r="V29" s="5"/>
      <c r="W29" s="5"/>
      <c r="X29" s="117"/>
      <c r="Y29" s="5"/>
      <c r="Z29" s="4"/>
      <c r="AA29" s="5"/>
      <c r="AB29" s="5"/>
      <c r="AC29" s="5"/>
      <c r="AD29" s="417"/>
      <c r="AE29" s="417"/>
      <c r="AF29" s="417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4" x14ac:dyDescent="0.2">
      <c r="C30" s="5"/>
      <c r="D30" s="5"/>
      <c r="E30" s="5"/>
      <c r="F30" s="5"/>
      <c r="G30" s="79"/>
      <c r="H30" s="79"/>
      <c r="I30" s="79"/>
      <c r="J30" s="79"/>
      <c r="K30" s="86"/>
      <c r="L30" s="86"/>
      <c r="M30" s="90"/>
      <c r="N30" s="90"/>
      <c r="O30" s="84"/>
      <c r="P30" s="84"/>
      <c r="Q30" s="90"/>
      <c r="R30" s="5"/>
      <c r="S30" s="5"/>
      <c r="T30" s="5"/>
      <c r="U30" s="5"/>
      <c r="V30" s="5"/>
      <c r="W30" s="5"/>
      <c r="X30" s="117"/>
      <c r="Y30" s="5"/>
      <c r="Z30" s="4"/>
      <c r="AA30" s="5"/>
      <c r="AB30" s="5"/>
      <c r="AC30" s="5"/>
      <c r="AD30" s="417"/>
      <c r="AE30" s="417"/>
      <c r="AF30" s="417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4" x14ac:dyDescent="0.2">
      <c r="C31" s="5"/>
      <c r="D31" s="5"/>
      <c r="E31" s="5"/>
      <c r="F31" s="5"/>
      <c r="G31" s="79"/>
      <c r="H31" s="79"/>
      <c r="I31" s="79"/>
      <c r="J31" s="79"/>
      <c r="K31" s="86"/>
      <c r="L31" s="86"/>
      <c r="M31" s="90"/>
      <c r="N31" s="90"/>
      <c r="O31" s="84"/>
      <c r="P31" s="84"/>
      <c r="Q31" s="90"/>
      <c r="R31" s="5"/>
      <c r="S31" s="5"/>
      <c r="T31" s="5"/>
      <c r="U31" s="5"/>
      <c r="V31" s="5"/>
      <c r="W31" s="5"/>
      <c r="X31" s="117"/>
      <c r="Y31" s="5"/>
      <c r="Z31" s="4"/>
      <c r="AA31" s="5"/>
      <c r="AB31" s="5"/>
      <c r="AC31" s="5"/>
      <c r="AD31" s="417"/>
      <c r="AE31" s="417"/>
      <c r="AF31" s="417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4" x14ac:dyDescent="0.2">
      <c r="C32" s="5"/>
      <c r="D32" s="5"/>
      <c r="E32" s="5"/>
      <c r="F32" s="5"/>
      <c r="G32" s="79"/>
      <c r="H32" s="79"/>
      <c r="I32" s="79"/>
      <c r="J32" s="79"/>
      <c r="K32" s="86"/>
      <c r="L32" s="86"/>
      <c r="M32" s="90"/>
      <c r="N32" s="90"/>
      <c r="O32" s="84"/>
      <c r="P32" s="84"/>
      <c r="Q32" s="90"/>
      <c r="R32" s="5"/>
      <c r="S32" s="5"/>
      <c r="T32" s="5"/>
      <c r="U32" s="5"/>
      <c r="V32" s="5"/>
      <c r="W32" s="5"/>
      <c r="X32" s="117"/>
      <c r="Y32" s="5"/>
      <c r="Z32" s="4"/>
      <c r="AA32" s="5"/>
      <c r="AB32" s="5"/>
      <c r="AC32" s="5"/>
      <c r="AD32" s="417"/>
      <c r="AE32" s="417"/>
      <c r="AF32" s="417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x14ac:dyDescent="0.2">
      <c r="B33" s="99"/>
      <c r="C33" s="5"/>
      <c r="D33" s="5"/>
      <c r="E33" s="5"/>
      <c r="F33" s="5"/>
      <c r="G33" s="79"/>
      <c r="H33" s="79"/>
      <c r="I33" s="79"/>
      <c r="J33" s="79"/>
      <c r="K33" s="86"/>
      <c r="L33" s="86"/>
      <c r="M33" s="90"/>
      <c r="N33" s="90"/>
      <c r="O33" s="84"/>
      <c r="P33" s="84"/>
      <c r="Q33" s="90"/>
      <c r="R33" s="5"/>
      <c r="S33" s="5"/>
      <c r="T33" s="5"/>
      <c r="U33" s="5"/>
      <c r="V33" s="5"/>
      <c r="W33" s="5"/>
      <c r="X33" s="117"/>
      <c r="Y33" s="5"/>
      <c r="Z33" s="4"/>
      <c r="AA33" s="5"/>
      <c r="AB33" s="5"/>
      <c r="AC33" s="5"/>
      <c r="AD33" s="417"/>
      <c r="AE33" s="417"/>
      <c r="AF33" s="417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x14ac:dyDescent="0.2">
      <c r="A34" s="138"/>
      <c r="B34" s="100"/>
      <c r="C34" s="5"/>
      <c r="D34" s="5"/>
      <c r="E34" s="5"/>
      <c r="F34" s="5"/>
      <c r="G34" s="79"/>
      <c r="H34" s="79"/>
      <c r="I34" s="79"/>
      <c r="J34" s="79"/>
      <c r="K34" s="86"/>
      <c r="L34" s="86"/>
      <c r="M34" s="90"/>
      <c r="N34" s="90"/>
      <c r="O34" s="84"/>
      <c r="P34" s="84"/>
      <c r="Q34" s="90"/>
      <c r="R34" s="5"/>
      <c r="S34" s="5"/>
      <c r="T34" s="5"/>
      <c r="U34" s="5"/>
      <c r="V34" s="5"/>
      <c r="W34" s="5"/>
      <c r="X34" s="117"/>
      <c r="Y34" s="5"/>
      <c r="Z34" s="4"/>
      <c r="AA34" s="5"/>
      <c r="AB34" s="5"/>
      <c r="AC34" s="5"/>
      <c r="AD34" s="417"/>
      <c r="AE34" s="417"/>
      <c r="AF34" s="417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x14ac:dyDescent="0.2">
      <c r="A35" s="138"/>
      <c r="B35" s="101"/>
      <c r="C35" s="5"/>
      <c r="D35" s="5"/>
      <c r="E35" s="5"/>
      <c r="F35" s="5"/>
      <c r="G35" s="79"/>
      <c r="H35" s="79"/>
      <c r="I35" s="79"/>
      <c r="J35" s="79"/>
      <c r="K35" s="86"/>
      <c r="L35" s="86"/>
      <c r="M35" s="90"/>
      <c r="N35" s="90"/>
      <c r="O35" s="84"/>
      <c r="P35" s="84"/>
      <c r="Q35" s="90"/>
      <c r="R35" s="5"/>
      <c r="S35" s="5"/>
      <c r="T35" s="5"/>
      <c r="U35" s="5"/>
      <c r="V35" s="5"/>
      <c r="W35" s="5"/>
      <c r="X35" s="117"/>
      <c r="Y35" s="5"/>
      <c r="Z35" s="4"/>
      <c r="AA35" s="5"/>
      <c r="AB35" s="5"/>
      <c r="AC35" s="5"/>
      <c r="AD35" s="417"/>
      <c r="AE35" s="417"/>
      <c r="AF35" s="417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x14ac:dyDescent="0.2">
      <c r="A36" s="138"/>
      <c r="B36" s="102"/>
      <c r="C36" s="5"/>
      <c r="D36" s="5"/>
      <c r="E36" s="5"/>
      <c r="F36" s="5"/>
      <c r="G36" s="79"/>
      <c r="H36" s="79"/>
      <c r="I36" s="79"/>
      <c r="J36" s="79"/>
      <c r="K36" s="86"/>
      <c r="L36" s="86"/>
      <c r="M36" s="90"/>
      <c r="N36" s="90"/>
      <c r="O36" s="84"/>
      <c r="P36" s="84"/>
      <c r="Q36" s="90"/>
      <c r="R36" s="5"/>
      <c r="S36" s="5"/>
      <c r="T36" s="5"/>
      <c r="U36" s="5"/>
      <c r="V36" s="5"/>
      <c r="W36" s="5"/>
      <c r="X36" s="117"/>
      <c r="Y36" s="5"/>
      <c r="Z36" s="4"/>
      <c r="AA36" s="5"/>
      <c r="AB36" s="5"/>
      <c r="AC36" s="5"/>
      <c r="AD36" s="417"/>
      <c r="AE36" s="417"/>
      <c r="AF36" s="417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x14ac:dyDescent="0.2">
      <c r="A37" s="138"/>
      <c r="B37" s="103"/>
      <c r="C37" s="5"/>
      <c r="D37" s="5"/>
      <c r="E37" s="5"/>
      <c r="F37" s="5"/>
      <c r="G37" s="79"/>
      <c r="H37" s="79"/>
      <c r="I37" s="79"/>
      <c r="J37" s="79"/>
      <c r="K37" s="86"/>
      <c r="L37" s="86"/>
      <c r="M37" s="90"/>
      <c r="N37" s="90"/>
      <c r="O37" s="84"/>
      <c r="P37" s="84"/>
      <c r="Q37" s="90"/>
      <c r="R37" s="5"/>
      <c r="S37" s="5"/>
      <c r="T37" s="5"/>
      <c r="U37" s="5"/>
      <c r="V37" s="5"/>
      <c r="W37" s="5"/>
      <c r="X37" s="117"/>
      <c r="Y37" s="5"/>
      <c r="Z37" s="4"/>
      <c r="AA37" s="5"/>
      <c r="AB37" s="5"/>
      <c r="AC37" s="5"/>
      <c r="AD37" s="417"/>
      <c r="AE37" s="417"/>
      <c r="AF37" s="417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x14ac:dyDescent="0.2">
      <c r="A38" s="139"/>
      <c r="B38" s="104"/>
      <c r="C38" s="5"/>
      <c r="D38" s="5"/>
      <c r="E38" s="5"/>
      <c r="F38" s="5"/>
      <c r="G38" s="79"/>
      <c r="H38" s="79"/>
      <c r="I38" s="79"/>
      <c r="J38" s="79"/>
      <c r="K38" s="86"/>
      <c r="L38" s="86"/>
      <c r="M38" s="90"/>
      <c r="N38" s="90"/>
      <c r="O38" s="84"/>
      <c r="P38" s="84"/>
      <c r="Q38" s="90"/>
      <c r="R38" s="5"/>
      <c r="S38" s="5"/>
      <c r="T38" s="5"/>
      <c r="U38" s="5"/>
      <c r="V38" s="5"/>
      <c r="W38" s="5"/>
      <c r="X38" s="117"/>
      <c r="Y38" s="5"/>
      <c r="Z38" s="4"/>
      <c r="AA38" s="5"/>
      <c r="AB38" s="5"/>
      <c r="AC38" s="5"/>
      <c r="AD38" s="417"/>
      <c r="AE38" s="417"/>
      <c r="AF38" s="417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x14ac:dyDescent="0.2">
      <c r="A39" s="138"/>
      <c r="B39" s="100"/>
      <c r="C39" s="5"/>
      <c r="D39" s="5"/>
      <c r="E39" s="5"/>
      <c r="F39" s="5"/>
      <c r="G39" s="79"/>
      <c r="H39" s="79"/>
      <c r="I39" s="79"/>
      <c r="J39" s="79"/>
      <c r="K39" s="86"/>
      <c r="L39" s="86"/>
      <c r="M39" s="90"/>
      <c r="N39" s="90"/>
      <c r="O39" s="84"/>
      <c r="P39" s="84"/>
      <c r="Q39" s="90"/>
      <c r="R39" s="5"/>
      <c r="S39" s="5"/>
      <c r="T39" s="5"/>
      <c r="U39" s="5"/>
      <c r="V39" s="5"/>
      <c r="W39" s="5"/>
      <c r="X39" s="117"/>
      <c r="Y39" s="5"/>
      <c r="Z39" s="4"/>
      <c r="AA39" s="5"/>
      <c r="AB39" s="5"/>
      <c r="AC39" s="5"/>
      <c r="AD39" s="417"/>
      <c r="AE39" s="417"/>
      <c r="AF39" s="417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x14ac:dyDescent="0.2">
      <c r="A40" s="138"/>
      <c r="B40" s="105"/>
      <c r="C40" s="5"/>
      <c r="D40" s="5"/>
      <c r="E40" s="5"/>
      <c r="F40" s="5"/>
      <c r="G40" s="79"/>
      <c r="H40" s="79"/>
      <c r="I40" s="79"/>
      <c r="J40" s="79"/>
      <c r="K40" s="86"/>
      <c r="L40" s="86"/>
      <c r="M40" s="90"/>
      <c r="N40" s="90"/>
      <c r="O40" s="84"/>
      <c r="P40" s="84"/>
      <c r="Q40" s="90"/>
      <c r="R40" s="5"/>
      <c r="S40" s="5"/>
      <c r="T40" s="5"/>
      <c r="U40" s="5"/>
      <c r="V40" s="5"/>
      <c r="W40" s="5"/>
      <c r="X40" s="117"/>
      <c r="Y40" s="5"/>
      <c r="Z40" s="4"/>
      <c r="AA40" s="5"/>
      <c r="AB40" s="5"/>
      <c r="AC40" s="5"/>
      <c r="AD40" s="417"/>
      <c r="AE40" s="417"/>
      <c r="AF40" s="417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x14ac:dyDescent="0.2">
      <c r="A41" s="138"/>
      <c r="B41" s="106"/>
      <c r="C41" s="5"/>
      <c r="D41" s="5"/>
      <c r="E41" s="5"/>
      <c r="F41" s="5"/>
      <c r="G41" s="79"/>
      <c r="H41" s="79"/>
      <c r="I41" s="79"/>
      <c r="J41" s="79"/>
      <c r="K41" s="86"/>
      <c r="L41" s="86"/>
      <c r="M41" s="90"/>
      <c r="N41" s="90"/>
      <c r="O41" s="84"/>
      <c r="P41" s="84"/>
      <c r="Q41" s="90"/>
      <c r="R41" s="5"/>
      <c r="S41" s="5"/>
      <c r="T41" s="5"/>
      <c r="U41" s="5"/>
      <c r="V41" s="5"/>
      <c r="W41" s="5"/>
      <c r="X41" s="117"/>
      <c r="Y41" s="5"/>
      <c r="Z41" s="4"/>
      <c r="AA41" s="5"/>
      <c r="AB41" s="5"/>
      <c r="AC41" s="5"/>
      <c r="AD41" s="417"/>
      <c r="AE41" s="417"/>
      <c r="AF41" s="417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x14ac:dyDescent="0.2">
      <c r="A42" s="138"/>
      <c r="B42" s="107"/>
      <c r="C42" s="5"/>
      <c r="D42" s="5"/>
      <c r="E42" s="5"/>
      <c r="F42" s="5"/>
      <c r="G42" s="79"/>
      <c r="H42" s="79"/>
      <c r="I42" s="79"/>
      <c r="J42" s="79"/>
      <c r="K42" s="86"/>
      <c r="L42" s="86"/>
      <c r="M42" s="90"/>
      <c r="N42" s="90"/>
      <c r="O42" s="84"/>
      <c r="P42" s="84"/>
      <c r="Q42" s="90"/>
      <c r="R42" s="5"/>
      <c r="S42" s="5"/>
      <c r="T42" s="5"/>
      <c r="U42" s="5"/>
      <c r="V42" s="5"/>
      <c r="W42" s="5"/>
      <c r="X42" s="117"/>
      <c r="Y42" s="5"/>
      <c r="Z42" s="4"/>
      <c r="AA42" s="5"/>
      <c r="AB42" s="5"/>
      <c r="AC42" s="5"/>
      <c r="AD42" s="417"/>
      <c r="AE42" s="417"/>
      <c r="AF42" s="417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x14ac:dyDescent="0.2">
      <c r="A43" s="138"/>
      <c r="B43" s="108"/>
      <c r="C43" s="5"/>
      <c r="D43" s="5"/>
      <c r="E43" s="5"/>
      <c r="F43" s="5"/>
      <c r="G43" s="79"/>
      <c r="H43" s="79"/>
      <c r="I43" s="79"/>
      <c r="J43" s="79"/>
      <c r="K43" s="86"/>
      <c r="L43" s="86"/>
      <c r="M43" s="90"/>
      <c r="N43" s="90"/>
      <c r="O43" s="84"/>
      <c r="P43" s="84"/>
      <c r="Q43" s="90"/>
      <c r="R43" s="5"/>
      <c r="S43" s="5"/>
      <c r="T43" s="5"/>
      <c r="U43" s="5"/>
      <c r="V43" s="5"/>
      <c r="W43" s="5"/>
      <c r="X43" s="117"/>
      <c r="Y43" s="5"/>
      <c r="Z43" s="4"/>
      <c r="AA43" s="5"/>
      <c r="AB43" s="5"/>
      <c r="AC43" s="5"/>
      <c r="AD43" s="417"/>
      <c r="AE43" s="417"/>
      <c r="AF43" s="417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x14ac:dyDescent="0.2">
      <c r="A44" s="138"/>
      <c r="B44" s="100"/>
      <c r="C44" s="5"/>
      <c r="D44" s="5"/>
      <c r="E44" s="5"/>
      <c r="F44" s="5"/>
      <c r="G44" s="79"/>
      <c r="H44" s="79"/>
      <c r="I44" s="79"/>
      <c r="J44" s="79"/>
      <c r="K44" s="86"/>
      <c r="L44" s="86"/>
      <c r="M44" s="90"/>
      <c r="N44" s="90"/>
      <c r="O44" s="84"/>
      <c r="P44" s="84"/>
      <c r="Q44" s="90"/>
      <c r="R44" s="5"/>
      <c r="S44" s="5"/>
      <c r="T44" s="5"/>
      <c r="U44" s="5"/>
      <c r="V44" s="5"/>
      <c r="W44" s="5"/>
      <c r="X44" s="117"/>
      <c r="Y44" s="5"/>
      <c r="Z44" s="4"/>
      <c r="AA44" s="5"/>
      <c r="AB44" s="5"/>
      <c r="AC44" s="5"/>
      <c r="AD44" s="417"/>
      <c r="AE44" s="417"/>
      <c r="AF44" s="417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x14ac:dyDescent="0.2">
      <c r="A45" s="140"/>
      <c r="B45" s="109"/>
      <c r="C45" s="5"/>
      <c r="D45" s="5"/>
      <c r="E45" s="5"/>
      <c r="F45" s="5"/>
      <c r="G45" s="79"/>
      <c r="H45" s="79"/>
      <c r="I45" s="79"/>
      <c r="J45" s="79"/>
      <c r="K45" s="86"/>
      <c r="L45" s="86"/>
      <c r="M45" s="90"/>
      <c r="N45" s="90"/>
      <c r="O45" s="84"/>
      <c r="P45" s="84"/>
      <c r="Q45" s="90"/>
      <c r="R45" s="5"/>
      <c r="S45" s="5"/>
      <c r="T45" s="5"/>
      <c r="U45" s="5"/>
      <c r="V45" s="5"/>
      <c r="W45" s="5"/>
      <c r="X45" s="117"/>
      <c r="Y45" s="5"/>
      <c r="Z45" s="4"/>
      <c r="AA45" s="5"/>
      <c r="AB45" s="5"/>
      <c r="AC45" s="5"/>
      <c r="AD45" s="417"/>
      <c r="AE45" s="417"/>
      <c r="AF45" s="417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x14ac:dyDescent="0.2">
      <c r="A46" s="140"/>
      <c r="B46" s="110"/>
      <c r="C46" s="5"/>
      <c r="D46" s="5"/>
      <c r="E46" s="5"/>
      <c r="F46" s="5"/>
      <c r="G46" s="79"/>
      <c r="H46" s="79"/>
      <c r="I46" s="79"/>
      <c r="J46" s="79"/>
      <c r="K46" s="86"/>
      <c r="L46" s="86"/>
      <c r="M46" s="90"/>
      <c r="N46" s="90"/>
      <c r="O46" s="84"/>
      <c r="P46" s="84"/>
      <c r="Q46" s="90"/>
      <c r="R46" s="5"/>
      <c r="S46" s="5"/>
      <c r="T46" s="5"/>
      <c r="U46" s="5"/>
      <c r="V46" s="5"/>
      <c r="W46" s="5"/>
      <c r="X46" s="117"/>
      <c r="Y46" s="5"/>
      <c r="Z46" s="4"/>
      <c r="AA46" s="5"/>
      <c r="AB46" s="5"/>
      <c r="AC46" s="5"/>
      <c r="AD46" s="417"/>
      <c r="AE46" s="417"/>
      <c r="AF46" s="417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x14ac:dyDescent="0.2">
      <c r="A47" s="138"/>
      <c r="B47" s="106"/>
      <c r="C47" s="5"/>
      <c r="D47" s="5"/>
      <c r="E47" s="5"/>
      <c r="F47" s="5"/>
      <c r="G47" s="79"/>
      <c r="H47" s="79"/>
      <c r="I47" s="79"/>
      <c r="J47" s="79"/>
      <c r="K47" s="86"/>
      <c r="L47" s="86"/>
      <c r="M47" s="90"/>
      <c r="N47" s="90"/>
      <c r="O47" s="84"/>
      <c r="P47" s="84"/>
      <c r="Q47" s="90"/>
      <c r="R47" s="5"/>
      <c r="S47" s="5"/>
      <c r="T47" s="5"/>
      <c r="U47" s="5"/>
      <c r="V47" s="5"/>
      <c r="W47" s="5"/>
      <c r="X47" s="117"/>
      <c r="Y47" s="5"/>
      <c r="Z47" s="4"/>
      <c r="AA47" s="5"/>
      <c r="AB47" s="5"/>
      <c r="AC47" s="5"/>
      <c r="AD47" s="417"/>
      <c r="AE47" s="417"/>
      <c r="AF47" s="417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x14ac:dyDescent="0.2">
      <c r="C48" s="5"/>
      <c r="D48" s="5"/>
      <c r="E48" s="5"/>
      <c r="F48" s="5"/>
      <c r="G48" s="79"/>
      <c r="H48" s="79"/>
      <c r="I48" s="79"/>
      <c r="J48" s="79"/>
      <c r="K48" s="86"/>
      <c r="L48" s="86"/>
      <c r="M48" s="90"/>
      <c r="N48" s="90"/>
      <c r="O48" s="84"/>
      <c r="P48" s="84"/>
      <c r="Q48" s="90"/>
      <c r="R48" s="5"/>
      <c r="S48" s="5"/>
      <c r="T48" s="5"/>
      <c r="U48" s="5"/>
      <c r="V48" s="5"/>
      <c r="W48" s="5"/>
      <c r="X48" s="117"/>
      <c r="Y48" s="5"/>
      <c r="Z48" s="4"/>
      <c r="AA48" s="5"/>
      <c r="AB48" s="5"/>
      <c r="AC48" s="5"/>
      <c r="AD48" s="417"/>
      <c r="AE48" s="417"/>
      <c r="AF48" s="417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3:43" x14ac:dyDescent="0.2">
      <c r="C49" s="5"/>
      <c r="D49" s="5"/>
      <c r="E49" s="5"/>
      <c r="F49" s="5"/>
      <c r="G49" s="79"/>
      <c r="H49" s="79"/>
      <c r="I49" s="79"/>
      <c r="J49" s="79"/>
      <c r="K49" s="86"/>
      <c r="L49" s="86"/>
      <c r="M49" s="90"/>
      <c r="N49" s="90"/>
      <c r="O49" s="84"/>
      <c r="P49" s="84"/>
      <c r="Q49" s="90"/>
      <c r="R49" s="5"/>
      <c r="S49" s="5"/>
      <c r="T49" s="5"/>
      <c r="U49" s="5"/>
      <c r="V49" s="5"/>
      <c r="W49" s="5"/>
      <c r="X49" s="117"/>
      <c r="Y49" s="5"/>
      <c r="Z49" s="4"/>
      <c r="AA49" s="5"/>
      <c r="AB49" s="5"/>
      <c r="AC49" s="5"/>
      <c r="AD49" s="417"/>
      <c r="AE49" s="417"/>
      <c r="AF49" s="417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3:43" x14ac:dyDescent="0.2">
      <c r="C50" s="5"/>
      <c r="D50" s="5"/>
      <c r="E50" s="5"/>
      <c r="F50" s="5"/>
      <c r="G50" s="79"/>
      <c r="H50" s="79"/>
      <c r="I50" s="79"/>
      <c r="J50" s="79"/>
      <c r="K50" s="86"/>
      <c r="L50" s="86"/>
      <c r="M50" s="90"/>
      <c r="N50" s="90"/>
      <c r="O50" s="84"/>
      <c r="P50" s="84"/>
      <c r="Q50" s="90"/>
      <c r="R50" s="5"/>
      <c r="S50" s="5"/>
      <c r="T50" s="5"/>
      <c r="U50" s="5"/>
      <c r="V50" s="5"/>
      <c r="W50" s="5"/>
      <c r="X50" s="117"/>
      <c r="Y50" s="5"/>
      <c r="Z50" s="4"/>
      <c r="AA50" s="5"/>
      <c r="AB50" s="5"/>
      <c r="AC50" s="5"/>
      <c r="AD50" s="417"/>
      <c r="AE50" s="417"/>
      <c r="AF50" s="417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3:43" x14ac:dyDescent="0.2">
      <c r="C51" s="5"/>
      <c r="D51" s="5"/>
      <c r="E51" s="5"/>
      <c r="F51" s="5"/>
      <c r="G51" s="79"/>
      <c r="H51" s="79"/>
      <c r="I51" s="79"/>
      <c r="J51" s="79"/>
      <c r="K51" s="86"/>
      <c r="L51" s="86"/>
      <c r="M51" s="90"/>
      <c r="N51" s="90"/>
      <c r="O51" s="84"/>
      <c r="P51" s="84"/>
      <c r="Q51" s="90"/>
      <c r="R51" s="5"/>
      <c r="S51" s="5"/>
      <c r="T51" s="5"/>
      <c r="U51" s="5"/>
      <c r="V51" s="5"/>
      <c r="W51" s="5"/>
      <c r="X51" s="117"/>
      <c r="Y51" s="5"/>
      <c r="Z51" s="4"/>
      <c r="AA51" s="5"/>
      <c r="AB51" s="5"/>
      <c r="AC51" s="5"/>
      <c r="AD51" s="417"/>
      <c r="AE51" s="417"/>
      <c r="AF51" s="417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3:43" x14ac:dyDescent="0.2">
      <c r="C52" s="5"/>
      <c r="D52" s="5"/>
      <c r="E52" s="5"/>
      <c r="F52" s="5"/>
      <c r="G52" s="79"/>
      <c r="H52" s="79"/>
      <c r="I52" s="79"/>
      <c r="J52" s="79"/>
      <c r="K52" s="86"/>
      <c r="L52" s="86"/>
      <c r="M52" s="90"/>
      <c r="N52" s="90"/>
      <c r="O52" s="84"/>
      <c r="P52" s="84"/>
      <c r="Q52" s="90"/>
      <c r="R52" s="5"/>
      <c r="S52" s="5"/>
      <c r="T52" s="5"/>
      <c r="U52" s="5"/>
      <c r="V52" s="5"/>
      <c r="W52" s="5"/>
      <c r="X52" s="117"/>
      <c r="Y52" s="5"/>
      <c r="Z52" s="4"/>
      <c r="AA52" s="5"/>
      <c r="AB52" s="5"/>
      <c r="AC52" s="5"/>
      <c r="AD52" s="417"/>
      <c r="AE52" s="417"/>
      <c r="AF52" s="417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3:43" x14ac:dyDescent="0.2">
      <c r="C53" s="5"/>
      <c r="D53" s="5"/>
      <c r="E53" s="5"/>
      <c r="F53" s="5"/>
      <c r="G53" s="79"/>
      <c r="H53" s="79"/>
      <c r="I53" s="79"/>
      <c r="J53" s="79"/>
      <c r="K53" s="86"/>
      <c r="L53" s="86"/>
      <c r="M53" s="90"/>
      <c r="N53" s="90"/>
      <c r="O53" s="84"/>
      <c r="P53" s="84"/>
      <c r="Q53" s="90"/>
      <c r="R53" s="5"/>
      <c r="S53" s="5"/>
      <c r="T53" s="5"/>
      <c r="U53" s="5"/>
      <c r="V53" s="5"/>
      <c r="W53" s="5"/>
      <c r="X53" s="117"/>
      <c r="Y53" s="5"/>
      <c r="Z53" s="4"/>
      <c r="AA53" s="5"/>
      <c r="AB53" s="5"/>
      <c r="AC53" s="5"/>
      <c r="AD53" s="417"/>
      <c r="AE53" s="417"/>
      <c r="AF53" s="417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3:43" x14ac:dyDescent="0.2">
      <c r="C54" s="5"/>
      <c r="D54" s="5"/>
      <c r="E54" s="5"/>
      <c r="F54" s="5"/>
      <c r="G54" s="79"/>
      <c r="H54" s="79"/>
      <c r="I54" s="79"/>
      <c r="J54" s="79"/>
      <c r="K54" s="86"/>
      <c r="L54" s="86"/>
      <c r="M54" s="90"/>
      <c r="N54" s="90"/>
      <c r="O54" s="84"/>
      <c r="P54" s="84"/>
      <c r="Q54" s="90"/>
      <c r="R54" s="5"/>
      <c r="S54" s="5"/>
      <c r="T54" s="5"/>
      <c r="U54" s="5"/>
      <c r="V54" s="5"/>
      <c r="W54" s="5"/>
      <c r="X54" s="117"/>
      <c r="Y54" s="5"/>
      <c r="Z54" s="4"/>
      <c r="AA54" s="5"/>
      <c r="AB54" s="5"/>
      <c r="AC54" s="5"/>
      <c r="AD54" s="417"/>
      <c r="AE54" s="417"/>
      <c r="AF54" s="417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3:43" x14ac:dyDescent="0.2">
      <c r="C55" s="5"/>
      <c r="D55" s="5"/>
      <c r="E55" s="5"/>
      <c r="F55" s="5"/>
      <c r="G55" s="79"/>
      <c r="H55" s="79"/>
      <c r="I55" s="79"/>
      <c r="J55" s="79"/>
      <c r="K55" s="86"/>
      <c r="L55" s="86"/>
      <c r="M55" s="90"/>
      <c r="N55" s="90"/>
      <c r="O55" s="84"/>
      <c r="P55" s="84"/>
      <c r="Q55" s="90"/>
      <c r="R55" s="5"/>
      <c r="S55" s="5"/>
      <c r="T55" s="5"/>
      <c r="U55" s="5"/>
      <c r="V55" s="5"/>
      <c r="W55" s="5"/>
      <c r="X55" s="117"/>
      <c r="Y55" s="5"/>
      <c r="Z55" s="4"/>
      <c r="AA55" s="5"/>
      <c r="AB55" s="5"/>
      <c r="AC55" s="5"/>
      <c r="AD55" s="417"/>
      <c r="AE55" s="417"/>
      <c r="AF55" s="417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3:43" x14ac:dyDescent="0.2">
      <c r="C56" s="5"/>
      <c r="D56" s="5"/>
      <c r="E56" s="5"/>
      <c r="F56" s="5"/>
      <c r="G56" s="79"/>
      <c r="H56" s="79"/>
      <c r="I56" s="79"/>
      <c r="J56" s="79"/>
      <c r="K56" s="86"/>
      <c r="L56" s="86"/>
      <c r="M56" s="90"/>
      <c r="N56" s="90"/>
      <c r="O56" s="84"/>
      <c r="P56" s="84"/>
      <c r="Q56" s="90"/>
      <c r="R56" s="5"/>
      <c r="S56" s="5"/>
      <c r="T56" s="5"/>
      <c r="U56" s="5"/>
      <c r="V56" s="5"/>
      <c r="W56" s="5"/>
      <c r="X56" s="117"/>
      <c r="Y56" s="5"/>
      <c r="Z56" s="4"/>
      <c r="AA56" s="5"/>
      <c r="AB56" s="5"/>
      <c r="AC56" s="5"/>
      <c r="AD56" s="417"/>
      <c r="AE56" s="417"/>
      <c r="AF56" s="417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3:43" x14ac:dyDescent="0.2">
      <c r="C57" s="5"/>
      <c r="D57" s="5"/>
      <c r="E57" s="5"/>
      <c r="F57" s="5"/>
      <c r="G57" s="79"/>
      <c r="H57" s="79"/>
      <c r="I57" s="79"/>
      <c r="J57" s="79"/>
      <c r="K57" s="86"/>
      <c r="L57" s="86"/>
      <c r="M57" s="90"/>
      <c r="N57" s="90"/>
      <c r="O57" s="84"/>
      <c r="P57" s="84"/>
      <c r="Q57" s="90"/>
      <c r="R57" s="5"/>
      <c r="S57" s="5"/>
      <c r="T57" s="5"/>
      <c r="U57" s="5"/>
      <c r="V57" s="5"/>
      <c r="W57" s="5"/>
      <c r="X57" s="117"/>
      <c r="Y57" s="5"/>
      <c r="Z57" s="4"/>
      <c r="AA57" s="5"/>
      <c r="AB57" s="5"/>
      <c r="AC57" s="5"/>
      <c r="AD57" s="417"/>
      <c r="AE57" s="417"/>
      <c r="AF57" s="417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3:43" x14ac:dyDescent="0.2">
      <c r="C58" s="5"/>
      <c r="D58" s="5"/>
      <c r="E58" s="5"/>
      <c r="F58" s="5"/>
      <c r="G58" s="79"/>
      <c r="H58" s="79"/>
      <c r="I58" s="79"/>
      <c r="J58" s="79"/>
      <c r="K58" s="86"/>
      <c r="L58" s="86"/>
      <c r="M58" s="90"/>
      <c r="N58" s="90"/>
      <c r="O58" s="84"/>
      <c r="P58" s="84"/>
      <c r="Q58" s="90"/>
      <c r="R58" s="5"/>
      <c r="S58" s="5"/>
      <c r="T58" s="5"/>
      <c r="U58" s="5"/>
      <c r="V58" s="5"/>
      <c r="W58" s="5"/>
      <c r="X58" s="117"/>
      <c r="Y58" s="5"/>
      <c r="Z58" s="4"/>
      <c r="AA58" s="5"/>
      <c r="AB58" s="5"/>
      <c r="AC58" s="5"/>
      <c r="AD58" s="417"/>
      <c r="AE58" s="417"/>
      <c r="AF58" s="417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3:43" x14ac:dyDescent="0.2">
      <c r="C59" s="5"/>
      <c r="D59" s="5"/>
      <c r="E59" s="5"/>
      <c r="F59" s="5"/>
      <c r="G59" s="79"/>
      <c r="H59" s="79"/>
      <c r="I59" s="79"/>
      <c r="J59" s="79"/>
      <c r="K59" s="86"/>
      <c r="L59" s="86"/>
      <c r="M59" s="90"/>
      <c r="N59" s="90"/>
      <c r="O59" s="84"/>
      <c r="P59" s="84"/>
      <c r="Q59" s="90"/>
      <c r="R59" s="5"/>
      <c r="S59" s="5"/>
      <c r="T59" s="5"/>
      <c r="U59" s="5"/>
      <c r="V59" s="5"/>
      <c r="W59" s="5"/>
      <c r="X59" s="117"/>
      <c r="Y59" s="5"/>
      <c r="Z59" s="4"/>
      <c r="AA59" s="5"/>
      <c r="AB59" s="5"/>
      <c r="AC59" s="5"/>
      <c r="AD59" s="417"/>
      <c r="AE59" s="417"/>
      <c r="AF59" s="417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3:43" x14ac:dyDescent="0.2">
      <c r="C60" s="5"/>
      <c r="D60" s="5"/>
      <c r="E60" s="5"/>
      <c r="F60" s="5"/>
      <c r="G60" s="79"/>
      <c r="H60" s="79"/>
      <c r="I60" s="79"/>
      <c r="J60" s="79"/>
      <c r="K60" s="86"/>
      <c r="L60" s="86"/>
      <c r="M60" s="90"/>
      <c r="N60" s="90"/>
      <c r="O60" s="84"/>
      <c r="P60" s="84"/>
      <c r="Q60" s="90"/>
      <c r="R60" s="5"/>
      <c r="S60" s="5"/>
      <c r="T60" s="5"/>
      <c r="U60" s="5"/>
      <c r="V60" s="5"/>
      <c r="W60" s="5"/>
      <c r="X60" s="117"/>
      <c r="Y60" s="5"/>
      <c r="Z60" s="4"/>
      <c r="AA60" s="5"/>
      <c r="AB60" s="5"/>
      <c r="AC60" s="5"/>
      <c r="AD60" s="417"/>
      <c r="AE60" s="417"/>
      <c r="AF60" s="417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3:43" x14ac:dyDescent="0.2">
      <c r="C61" s="5"/>
      <c r="D61" s="5"/>
      <c r="E61" s="5"/>
      <c r="F61" s="5"/>
      <c r="G61" s="79"/>
      <c r="H61" s="79"/>
      <c r="I61" s="79"/>
      <c r="J61" s="79"/>
      <c r="K61" s="86"/>
      <c r="L61" s="86"/>
      <c r="M61" s="90"/>
      <c r="N61" s="90"/>
      <c r="O61" s="84"/>
      <c r="P61" s="84"/>
      <c r="Q61" s="90"/>
      <c r="R61" s="5"/>
      <c r="S61" s="5"/>
      <c r="T61" s="5"/>
      <c r="U61" s="5"/>
      <c r="V61" s="5"/>
      <c r="W61" s="5"/>
      <c r="X61" s="117"/>
      <c r="Y61" s="5"/>
      <c r="Z61" s="4"/>
      <c r="AA61" s="5"/>
      <c r="AB61" s="5"/>
      <c r="AC61" s="5"/>
      <c r="AD61" s="417"/>
      <c r="AE61" s="417"/>
      <c r="AF61" s="417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3:43" x14ac:dyDescent="0.2">
      <c r="C62" s="5"/>
      <c r="D62" s="5"/>
      <c r="E62" s="5"/>
      <c r="F62" s="5"/>
      <c r="G62" s="79"/>
      <c r="H62" s="79"/>
      <c r="I62" s="79"/>
      <c r="J62" s="79"/>
      <c r="K62" s="86"/>
      <c r="L62" s="86"/>
      <c r="M62" s="90"/>
      <c r="N62" s="90"/>
      <c r="O62" s="84"/>
      <c r="P62" s="84"/>
      <c r="Q62" s="90"/>
      <c r="R62" s="5"/>
      <c r="S62" s="5"/>
      <c r="T62" s="5"/>
      <c r="U62" s="5"/>
      <c r="V62" s="5"/>
      <c r="W62" s="5"/>
      <c r="X62" s="117"/>
      <c r="Y62" s="5"/>
      <c r="Z62" s="4"/>
      <c r="AA62" s="5"/>
      <c r="AB62" s="5"/>
      <c r="AC62" s="5"/>
      <c r="AD62" s="417"/>
      <c r="AE62" s="417"/>
      <c r="AF62" s="417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3:43" x14ac:dyDescent="0.2">
      <c r="C63" s="5"/>
      <c r="D63" s="5"/>
      <c r="E63" s="5"/>
      <c r="F63" s="5"/>
      <c r="G63" s="79"/>
      <c r="H63" s="79"/>
      <c r="I63" s="79"/>
      <c r="J63" s="79"/>
      <c r="K63" s="86"/>
      <c r="L63" s="86"/>
      <c r="M63" s="90"/>
      <c r="N63" s="90"/>
      <c r="O63" s="84"/>
      <c r="P63" s="84"/>
      <c r="Q63" s="90"/>
      <c r="R63" s="5"/>
      <c r="S63" s="5"/>
      <c r="T63" s="5"/>
      <c r="U63" s="5"/>
      <c r="V63" s="5"/>
      <c r="W63" s="5"/>
      <c r="X63" s="117"/>
      <c r="Y63" s="5"/>
      <c r="Z63" s="4"/>
      <c r="AA63" s="5"/>
      <c r="AB63" s="5"/>
      <c r="AC63" s="5"/>
      <c r="AD63" s="417"/>
      <c r="AE63" s="417"/>
      <c r="AF63" s="417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3:43" x14ac:dyDescent="0.2">
      <c r="C64" s="5"/>
      <c r="D64" s="5"/>
      <c r="E64" s="5"/>
      <c r="F64" s="5"/>
      <c r="G64" s="79"/>
      <c r="H64" s="79"/>
      <c r="I64" s="79"/>
      <c r="J64" s="79"/>
      <c r="K64" s="86"/>
      <c r="L64" s="86"/>
      <c r="M64" s="90"/>
      <c r="N64" s="90"/>
      <c r="O64" s="84"/>
      <c r="P64" s="84"/>
      <c r="Q64" s="90"/>
      <c r="R64" s="5"/>
      <c r="S64" s="5"/>
      <c r="T64" s="5"/>
      <c r="U64" s="5"/>
      <c r="V64" s="5"/>
      <c r="W64" s="5"/>
      <c r="X64" s="117"/>
      <c r="Y64" s="5"/>
      <c r="Z64" s="4"/>
      <c r="AA64" s="5"/>
      <c r="AB64" s="5"/>
      <c r="AC64" s="5"/>
      <c r="AD64" s="417"/>
      <c r="AE64" s="417"/>
      <c r="AF64" s="417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3:43" x14ac:dyDescent="0.2">
      <c r="C65" s="5"/>
      <c r="D65" s="5"/>
      <c r="E65" s="5"/>
      <c r="F65" s="5"/>
      <c r="G65" s="79"/>
      <c r="H65" s="79"/>
      <c r="I65" s="79"/>
      <c r="J65" s="79"/>
      <c r="K65" s="86"/>
      <c r="L65" s="86"/>
      <c r="M65" s="90"/>
      <c r="N65" s="90"/>
      <c r="O65" s="84"/>
      <c r="P65" s="84"/>
      <c r="Q65" s="90"/>
      <c r="R65" s="5"/>
      <c r="S65" s="5"/>
      <c r="T65" s="5"/>
      <c r="U65" s="5"/>
      <c r="V65" s="5"/>
      <c r="W65" s="5"/>
      <c r="X65" s="117"/>
      <c r="Y65" s="5"/>
      <c r="Z65" s="4"/>
      <c r="AA65" s="5"/>
      <c r="AB65" s="5"/>
      <c r="AC65" s="5"/>
      <c r="AD65" s="417"/>
      <c r="AE65" s="417"/>
      <c r="AF65" s="417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3:43" x14ac:dyDescent="0.2">
      <c r="C66" s="5"/>
      <c r="D66" s="5"/>
      <c r="E66" s="5"/>
      <c r="F66" s="5"/>
      <c r="G66" s="79"/>
      <c r="H66" s="79"/>
      <c r="I66" s="79"/>
      <c r="J66" s="79"/>
      <c r="K66" s="86"/>
      <c r="L66" s="86"/>
      <c r="M66" s="90"/>
      <c r="N66" s="90"/>
      <c r="O66" s="84"/>
      <c r="P66" s="84"/>
      <c r="Q66" s="90"/>
      <c r="R66" s="5"/>
      <c r="S66" s="5"/>
      <c r="T66" s="5"/>
      <c r="U66" s="5"/>
      <c r="V66" s="5"/>
      <c r="W66" s="5"/>
      <c r="X66" s="117"/>
      <c r="Y66" s="5"/>
      <c r="Z66" s="4"/>
      <c r="AA66" s="5"/>
      <c r="AB66" s="5"/>
      <c r="AC66" s="5"/>
      <c r="AD66" s="417"/>
      <c r="AE66" s="417"/>
      <c r="AF66" s="417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3:43" x14ac:dyDescent="0.2">
      <c r="C67" s="5"/>
      <c r="D67" s="5"/>
      <c r="E67" s="5"/>
      <c r="F67" s="5"/>
      <c r="G67" s="79"/>
      <c r="H67" s="79"/>
      <c r="I67" s="79"/>
      <c r="J67" s="79"/>
      <c r="K67" s="86"/>
      <c r="L67" s="86"/>
      <c r="M67" s="90"/>
      <c r="N67" s="90"/>
      <c r="O67" s="84"/>
      <c r="P67" s="84"/>
      <c r="Q67" s="90"/>
      <c r="R67" s="5"/>
      <c r="S67" s="5"/>
      <c r="T67" s="5"/>
      <c r="U67" s="5"/>
      <c r="V67" s="5"/>
      <c r="W67" s="5"/>
      <c r="X67" s="117"/>
      <c r="Y67" s="5"/>
      <c r="Z67" s="4"/>
      <c r="AA67" s="5"/>
      <c r="AB67" s="5"/>
      <c r="AC67" s="5"/>
      <c r="AD67" s="417"/>
      <c r="AE67" s="417"/>
      <c r="AF67" s="417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3:43" x14ac:dyDescent="0.2">
      <c r="C68" s="5"/>
      <c r="D68" s="5"/>
      <c r="E68" s="5"/>
      <c r="F68" s="5"/>
      <c r="G68" s="79"/>
      <c r="H68" s="79"/>
      <c r="I68" s="79"/>
      <c r="J68" s="79"/>
      <c r="K68" s="86"/>
      <c r="L68" s="86"/>
      <c r="M68" s="90"/>
      <c r="N68" s="90"/>
      <c r="O68" s="84"/>
      <c r="P68" s="84"/>
      <c r="Q68" s="90"/>
      <c r="R68" s="5"/>
      <c r="S68" s="5"/>
      <c r="T68" s="5"/>
      <c r="U68" s="5"/>
      <c r="V68" s="5"/>
      <c r="W68" s="5"/>
      <c r="X68" s="117"/>
      <c r="Y68" s="5"/>
      <c r="Z68" s="4"/>
      <c r="AA68" s="5"/>
      <c r="AB68" s="5"/>
      <c r="AC68" s="5"/>
      <c r="AD68" s="417"/>
      <c r="AE68" s="417"/>
      <c r="AF68" s="417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3:43" x14ac:dyDescent="0.2">
      <c r="C69" s="5"/>
      <c r="D69" s="5"/>
      <c r="E69" s="5"/>
      <c r="F69" s="5"/>
      <c r="G69" s="79"/>
      <c r="H69" s="79"/>
      <c r="I69" s="79"/>
      <c r="J69" s="79"/>
      <c r="K69" s="86"/>
      <c r="L69" s="86"/>
      <c r="M69" s="90"/>
      <c r="N69" s="90"/>
      <c r="O69" s="84"/>
      <c r="P69" s="84"/>
      <c r="Q69" s="90"/>
      <c r="R69" s="5"/>
      <c r="S69" s="5"/>
      <c r="T69" s="5"/>
      <c r="U69" s="5"/>
      <c r="V69" s="5"/>
      <c r="W69" s="5"/>
      <c r="X69" s="117"/>
      <c r="Y69" s="5"/>
      <c r="Z69" s="4"/>
      <c r="AA69" s="5"/>
      <c r="AB69" s="5"/>
      <c r="AC69" s="5"/>
      <c r="AD69" s="417"/>
      <c r="AE69" s="417"/>
      <c r="AF69" s="417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3:43" x14ac:dyDescent="0.2">
      <c r="C70" s="5"/>
      <c r="D70" s="5"/>
      <c r="E70" s="5"/>
      <c r="F70" s="5"/>
      <c r="G70" s="79"/>
      <c r="H70" s="79"/>
      <c r="I70" s="79"/>
      <c r="J70" s="79"/>
      <c r="K70" s="86"/>
      <c r="L70" s="86"/>
      <c r="M70" s="90"/>
      <c r="N70" s="90"/>
      <c r="O70" s="84"/>
      <c r="P70" s="84"/>
      <c r="Q70" s="90"/>
      <c r="R70" s="5"/>
      <c r="S70" s="5"/>
      <c r="T70" s="5"/>
      <c r="U70" s="5"/>
      <c r="V70" s="5"/>
      <c r="W70" s="5"/>
      <c r="X70" s="117"/>
      <c r="Y70" s="5"/>
      <c r="Z70" s="4"/>
      <c r="AA70" s="5"/>
      <c r="AB70" s="5"/>
      <c r="AC70" s="5"/>
      <c r="AD70" s="417"/>
      <c r="AE70" s="417"/>
      <c r="AF70" s="417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3:43" x14ac:dyDescent="0.2">
      <c r="C71" s="5"/>
      <c r="D71" s="5"/>
      <c r="E71" s="5"/>
      <c r="F71" s="5"/>
      <c r="G71" s="79"/>
      <c r="H71" s="79"/>
      <c r="I71" s="79"/>
      <c r="J71" s="79"/>
      <c r="K71" s="86"/>
      <c r="L71" s="86"/>
      <c r="M71" s="90"/>
      <c r="N71" s="90"/>
      <c r="O71" s="84"/>
      <c r="P71" s="84"/>
      <c r="Q71" s="90"/>
      <c r="R71" s="5"/>
      <c r="S71" s="5"/>
      <c r="T71" s="5"/>
      <c r="U71" s="5"/>
      <c r="V71" s="5"/>
      <c r="W71" s="5"/>
      <c r="X71" s="117"/>
      <c r="Y71" s="5"/>
      <c r="Z71" s="4"/>
      <c r="AA71" s="5"/>
      <c r="AB71" s="5"/>
      <c r="AC71" s="5"/>
      <c r="AD71" s="417"/>
      <c r="AE71" s="417"/>
      <c r="AF71" s="417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3:43" x14ac:dyDescent="0.2">
      <c r="C72" s="5"/>
      <c r="D72" s="5"/>
      <c r="E72" s="5"/>
      <c r="F72" s="5"/>
      <c r="G72" s="79"/>
      <c r="H72" s="79"/>
      <c r="I72" s="79"/>
      <c r="J72" s="79"/>
      <c r="K72" s="86"/>
      <c r="L72" s="86"/>
      <c r="M72" s="90"/>
      <c r="N72" s="90"/>
      <c r="O72" s="84"/>
      <c r="P72" s="84"/>
      <c r="Q72" s="90"/>
      <c r="R72" s="5"/>
      <c r="S72" s="5"/>
      <c r="T72" s="5"/>
      <c r="U72" s="5"/>
      <c r="V72" s="5"/>
      <c r="W72" s="5"/>
      <c r="X72" s="117"/>
      <c r="Y72" s="5"/>
      <c r="Z72" s="4"/>
      <c r="AA72" s="5"/>
      <c r="AB72" s="5"/>
      <c r="AC72" s="5"/>
      <c r="AD72" s="417"/>
      <c r="AE72" s="417"/>
      <c r="AF72" s="417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3:43" x14ac:dyDescent="0.2">
      <c r="C73" s="5"/>
      <c r="D73" s="5"/>
      <c r="E73" s="5"/>
      <c r="F73" s="5"/>
      <c r="G73" s="79"/>
      <c r="H73" s="79"/>
      <c r="I73" s="79"/>
      <c r="J73" s="79"/>
      <c r="K73" s="86"/>
      <c r="L73" s="86"/>
      <c r="M73" s="90"/>
      <c r="N73" s="90"/>
      <c r="O73" s="84"/>
      <c r="P73" s="84"/>
      <c r="Q73" s="90"/>
      <c r="R73" s="5"/>
      <c r="S73" s="5"/>
      <c r="T73" s="5"/>
      <c r="U73" s="5"/>
      <c r="V73" s="5"/>
      <c r="W73" s="5"/>
      <c r="X73" s="117"/>
      <c r="Y73" s="5"/>
      <c r="Z73" s="4"/>
      <c r="AA73" s="5"/>
      <c r="AB73" s="5"/>
      <c r="AC73" s="5"/>
      <c r="AD73" s="417"/>
      <c r="AE73" s="417"/>
      <c r="AF73" s="417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3:43" x14ac:dyDescent="0.2">
      <c r="C74" s="5"/>
      <c r="D74" s="5"/>
      <c r="E74" s="5"/>
      <c r="F74" s="5"/>
      <c r="G74" s="79"/>
      <c r="H74" s="79"/>
      <c r="I74" s="79"/>
      <c r="J74" s="79"/>
      <c r="K74" s="86"/>
      <c r="L74" s="86"/>
      <c r="M74" s="90"/>
      <c r="N74" s="90"/>
      <c r="O74" s="84"/>
      <c r="P74" s="84"/>
      <c r="Q74" s="90"/>
      <c r="R74" s="5"/>
      <c r="S74" s="5"/>
      <c r="T74" s="5"/>
      <c r="U74" s="5"/>
      <c r="V74" s="5"/>
      <c r="W74" s="5"/>
      <c r="X74" s="117"/>
      <c r="Y74" s="5"/>
      <c r="Z74" s="4"/>
      <c r="AA74" s="5"/>
      <c r="AB74" s="5"/>
      <c r="AC74" s="5"/>
      <c r="AD74" s="417"/>
      <c r="AE74" s="417"/>
      <c r="AF74" s="417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3:43" x14ac:dyDescent="0.2">
      <c r="C75" s="5"/>
      <c r="D75" s="5"/>
      <c r="E75" s="5"/>
      <c r="F75" s="5"/>
      <c r="G75" s="79"/>
      <c r="H75" s="79"/>
      <c r="I75" s="79"/>
      <c r="J75" s="79"/>
      <c r="K75" s="86"/>
      <c r="L75" s="86"/>
      <c r="M75" s="90"/>
      <c r="N75" s="90"/>
      <c r="O75" s="84"/>
      <c r="P75" s="84"/>
      <c r="Q75" s="90"/>
      <c r="R75" s="5"/>
      <c r="S75" s="5"/>
      <c r="T75" s="5"/>
      <c r="U75" s="5"/>
      <c r="V75" s="5"/>
      <c r="W75" s="5"/>
      <c r="X75" s="117"/>
      <c r="Y75" s="5"/>
      <c r="Z75" s="4"/>
      <c r="AA75" s="5"/>
      <c r="AB75" s="5"/>
      <c r="AC75" s="5"/>
      <c r="AD75" s="417"/>
      <c r="AE75" s="417"/>
      <c r="AF75" s="417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3:43" x14ac:dyDescent="0.2">
      <c r="C76" s="5"/>
      <c r="D76" s="5"/>
      <c r="E76" s="5"/>
      <c r="F76" s="5"/>
      <c r="G76" s="79"/>
      <c r="H76" s="79"/>
      <c r="I76" s="79"/>
      <c r="J76" s="79"/>
      <c r="K76" s="86"/>
      <c r="L76" s="86"/>
      <c r="M76" s="90"/>
      <c r="N76" s="90"/>
      <c r="O76" s="84"/>
      <c r="P76" s="84"/>
      <c r="Q76" s="90"/>
      <c r="R76" s="5"/>
      <c r="S76" s="5"/>
      <c r="T76" s="5"/>
      <c r="U76" s="5"/>
      <c r="V76" s="5"/>
      <c r="W76" s="5"/>
      <c r="X76" s="117"/>
      <c r="Y76" s="5"/>
      <c r="Z76" s="4"/>
      <c r="AA76" s="5"/>
      <c r="AB76" s="5"/>
      <c r="AC76" s="5"/>
      <c r="AD76" s="417"/>
      <c r="AE76" s="417"/>
      <c r="AF76" s="417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3:43" x14ac:dyDescent="0.2">
      <c r="C77" s="5"/>
      <c r="D77" s="5"/>
      <c r="E77" s="5"/>
      <c r="F77" s="5"/>
      <c r="G77" s="79"/>
      <c r="H77" s="79"/>
      <c r="I77" s="79"/>
      <c r="J77" s="79"/>
      <c r="K77" s="86"/>
      <c r="L77" s="86"/>
      <c r="M77" s="90"/>
      <c r="N77" s="90"/>
      <c r="O77" s="84"/>
      <c r="P77" s="84"/>
      <c r="Q77" s="90"/>
      <c r="R77" s="5"/>
      <c r="S77" s="5"/>
      <c r="T77" s="5"/>
      <c r="U77" s="5"/>
      <c r="V77" s="5"/>
      <c r="W77" s="5"/>
      <c r="X77" s="117"/>
      <c r="Y77" s="5"/>
      <c r="Z77" s="4"/>
      <c r="AA77" s="5"/>
      <c r="AB77" s="5"/>
      <c r="AC77" s="5"/>
      <c r="AD77" s="417"/>
      <c r="AE77" s="417"/>
      <c r="AF77" s="417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3:43" x14ac:dyDescent="0.2">
      <c r="C78" s="5"/>
      <c r="D78" s="5"/>
      <c r="E78" s="5"/>
      <c r="F78" s="5"/>
      <c r="G78" s="79"/>
      <c r="H78" s="79"/>
      <c r="I78" s="79"/>
      <c r="J78" s="79"/>
      <c r="K78" s="86"/>
      <c r="L78" s="86"/>
      <c r="M78" s="90"/>
      <c r="N78" s="90"/>
      <c r="O78" s="84"/>
      <c r="P78" s="84"/>
      <c r="Q78" s="90"/>
      <c r="R78" s="5"/>
      <c r="S78" s="5"/>
      <c r="T78" s="5"/>
      <c r="U78" s="5"/>
      <c r="V78" s="5"/>
      <c r="W78" s="5"/>
      <c r="X78" s="117"/>
      <c r="Y78" s="5"/>
      <c r="Z78" s="4"/>
      <c r="AA78" s="5"/>
      <c r="AB78" s="5"/>
      <c r="AC78" s="5"/>
      <c r="AD78" s="417"/>
      <c r="AE78" s="417"/>
      <c r="AF78" s="417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3:43" x14ac:dyDescent="0.2">
      <c r="C79" s="5"/>
      <c r="D79" s="5"/>
      <c r="E79" s="5"/>
      <c r="F79" s="5"/>
      <c r="G79" s="79"/>
      <c r="H79" s="79"/>
      <c r="I79" s="79"/>
      <c r="J79" s="79"/>
      <c r="K79" s="86"/>
      <c r="L79" s="86"/>
      <c r="M79" s="90"/>
      <c r="N79" s="90"/>
      <c r="O79" s="84"/>
      <c r="P79" s="84"/>
      <c r="Q79" s="90"/>
      <c r="R79" s="5"/>
      <c r="S79" s="5"/>
      <c r="T79" s="5"/>
      <c r="U79" s="5"/>
      <c r="V79" s="5"/>
      <c r="W79" s="5"/>
      <c r="X79" s="117"/>
      <c r="Y79" s="5"/>
      <c r="Z79" s="4"/>
      <c r="AA79" s="5"/>
      <c r="AB79" s="5"/>
      <c r="AC79" s="5"/>
      <c r="AD79" s="417"/>
      <c r="AE79" s="417"/>
      <c r="AF79" s="417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3:43" x14ac:dyDescent="0.2">
      <c r="C80" s="5"/>
      <c r="D80" s="5"/>
      <c r="E80" s="5"/>
      <c r="F80" s="5"/>
      <c r="G80" s="79"/>
      <c r="H80" s="79"/>
      <c r="I80" s="79"/>
      <c r="J80" s="79"/>
      <c r="K80" s="86"/>
      <c r="L80" s="86"/>
      <c r="M80" s="90"/>
      <c r="N80" s="90"/>
      <c r="O80" s="84"/>
      <c r="P80" s="84"/>
      <c r="Q80" s="90"/>
      <c r="R80" s="5"/>
      <c r="S80" s="5"/>
      <c r="T80" s="5"/>
      <c r="U80" s="5"/>
      <c r="V80" s="5"/>
      <c r="W80" s="5"/>
      <c r="X80" s="117"/>
      <c r="Y80" s="5"/>
      <c r="Z80" s="4"/>
      <c r="AA80" s="5"/>
      <c r="AB80" s="5"/>
      <c r="AC80" s="5"/>
      <c r="AD80" s="417"/>
      <c r="AE80" s="417"/>
      <c r="AF80" s="417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3:43" x14ac:dyDescent="0.2">
      <c r="C81" s="5"/>
      <c r="D81" s="5"/>
      <c r="E81" s="5"/>
      <c r="F81" s="5"/>
      <c r="G81" s="79"/>
      <c r="H81" s="79"/>
      <c r="I81" s="79"/>
      <c r="J81" s="79"/>
      <c r="K81" s="86"/>
      <c r="L81" s="86"/>
      <c r="M81" s="90"/>
      <c r="N81" s="90"/>
      <c r="O81" s="84"/>
      <c r="P81" s="84"/>
      <c r="Q81" s="90"/>
      <c r="R81" s="5"/>
      <c r="S81" s="5"/>
      <c r="T81" s="5"/>
      <c r="U81" s="5"/>
      <c r="V81" s="5"/>
      <c r="W81" s="5"/>
      <c r="X81" s="117"/>
      <c r="Y81" s="5"/>
      <c r="Z81" s="4"/>
      <c r="AA81" s="5"/>
      <c r="AB81" s="5"/>
      <c r="AC81" s="5"/>
      <c r="AD81" s="417"/>
      <c r="AE81" s="417"/>
      <c r="AF81" s="417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3:43" x14ac:dyDescent="0.2">
      <c r="C82" s="5"/>
      <c r="D82" s="5"/>
      <c r="E82" s="5"/>
      <c r="F82" s="5"/>
      <c r="G82" s="79"/>
      <c r="H82" s="79"/>
      <c r="I82" s="79"/>
      <c r="J82" s="79"/>
      <c r="K82" s="86"/>
      <c r="L82" s="86"/>
      <c r="M82" s="90"/>
      <c r="N82" s="90"/>
      <c r="O82" s="84"/>
      <c r="P82" s="84"/>
      <c r="Q82" s="90"/>
      <c r="R82" s="5"/>
      <c r="S82" s="5"/>
      <c r="T82" s="5"/>
      <c r="U82" s="5"/>
      <c r="V82" s="5"/>
      <c r="W82" s="5"/>
      <c r="X82" s="117"/>
      <c r="Y82" s="5"/>
      <c r="Z82" s="4"/>
      <c r="AA82" s="5"/>
      <c r="AB82" s="5"/>
      <c r="AC82" s="5"/>
      <c r="AD82" s="417"/>
      <c r="AE82" s="417"/>
      <c r="AF82" s="417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3:43" x14ac:dyDescent="0.2">
      <c r="C83" s="5"/>
      <c r="D83" s="5"/>
      <c r="E83" s="5"/>
      <c r="F83" s="5"/>
      <c r="G83" s="79"/>
      <c r="H83" s="79"/>
      <c r="I83" s="79"/>
      <c r="J83" s="79"/>
      <c r="K83" s="86"/>
      <c r="L83" s="86"/>
      <c r="M83" s="90"/>
      <c r="N83" s="90"/>
      <c r="O83" s="84"/>
      <c r="P83" s="84"/>
      <c r="Q83" s="90"/>
      <c r="R83" s="5"/>
      <c r="S83" s="5"/>
      <c r="T83" s="5"/>
      <c r="U83" s="5"/>
      <c r="V83" s="5"/>
      <c r="W83" s="5"/>
      <c r="X83" s="117"/>
      <c r="Y83" s="5"/>
      <c r="Z83" s="4"/>
      <c r="AA83" s="5"/>
      <c r="AB83" s="5"/>
      <c r="AC83" s="5"/>
      <c r="AD83" s="417"/>
      <c r="AE83" s="417"/>
      <c r="AF83" s="417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3:43" x14ac:dyDescent="0.2">
      <c r="C84" s="5"/>
      <c r="D84" s="5"/>
      <c r="E84" s="5"/>
      <c r="F84" s="5"/>
      <c r="G84" s="79"/>
      <c r="H84" s="79"/>
      <c r="I84" s="79"/>
      <c r="J84" s="79"/>
      <c r="K84" s="86"/>
      <c r="L84" s="86"/>
      <c r="M84" s="90"/>
      <c r="N84" s="90"/>
      <c r="O84" s="84"/>
      <c r="P84" s="84"/>
      <c r="Q84" s="90"/>
      <c r="R84" s="5"/>
      <c r="S84" s="5"/>
      <c r="T84" s="5"/>
      <c r="U84" s="5"/>
      <c r="V84" s="5"/>
      <c r="W84" s="5"/>
      <c r="X84" s="117"/>
      <c r="Y84" s="5"/>
      <c r="Z84" s="4"/>
      <c r="AA84" s="5"/>
      <c r="AB84" s="5"/>
      <c r="AC84" s="5"/>
      <c r="AD84" s="417"/>
      <c r="AE84" s="417"/>
      <c r="AF84" s="417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3:43" x14ac:dyDescent="0.2">
      <c r="C85" s="5"/>
      <c r="D85" s="5"/>
      <c r="E85" s="5"/>
      <c r="F85" s="5"/>
      <c r="G85" s="79"/>
      <c r="H85" s="79"/>
      <c r="I85" s="79"/>
      <c r="J85" s="79"/>
      <c r="K85" s="86"/>
      <c r="L85" s="86"/>
      <c r="M85" s="90"/>
      <c r="N85" s="90"/>
      <c r="O85" s="84"/>
      <c r="P85" s="84"/>
      <c r="Q85" s="90"/>
      <c r="R85" s="5"/>
      <c r="S85" s="5"/>
      <c r="T85" s="5"/>
      <c r="U85" s="5"/>
      <c r="V85" s="5"/>
      <c r="W85" s="5"/>
      <c r="X85" s="117"/>
      <c r="Y85" s="5"/>
      <c r="Z85" s="4"/>
      <c r="AA85" s="5"/>
      <c r="AB85" s="5"/>
      <c r="AC85" s="5"/>
      <c r="AD85" s="417"/>
      <c r="AE85" s="417"/>
      <c r="AF85" s="417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3:43" x14ac:dyDescent="0.2">
      <c r="C86" s="5"/>
      <c r="D86" s="5"/>
      <c r="E86" s="5"/>
      <c r="F86" s="5"/>
      <c r="G86" s="79"/>
      <c r="H86" s="79"/>
      <c r="I86" s="79"/>
      <c r="J86" s="79"/>
      <c r="K86" s="86"/>
      <c r="L86" s="86"/>
      <c r="M86" s="90"/>
      <c r="N86" s="90"/>
      <c r="O86" s="84"/>
      <c r="P86" s="84"/>
      <c r="Q86" s="90"/>
      <c r="R86" s="5"/>
      <c r="S86" s="5"/>
      <c r="T86" s="5"/>
      <c r="U86" s="5"/>
      <c r="V86" s="5"/>
      <c r="W86" s="5"/>
      <c r="X86" s="117"/>
      <c r="Y86" s="5"/>
      <c r="Z86" s="4"/>
      <c r="AA86" s="5"/>
      <c r="AB86" s="5"/>
      <c r="AC86" s="5"/>
      <c r="AD86" s="417"/>
      <c r="AE86" s="417"/>
      <c r="AF86" s="417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3:43" x14ac:dyDescent="0.2">
      <c r="C87" s="5"/>
      <c r="D87" s="5"/>
      <c r="E87" s="5"/>
      <c r="F87" s="5"/>
      <c r="G87" s="79"/>
      <c r="H87" s="79"/>
      <c r="I87" s="79"/>
      <c r="J87" s="79"/>
      <c r="K87" s="86"/>
      <c r="L87" s="86"/>
      <c r="M87" s="90"/>
      <c r="N87" s="90"/>
      <c r="O87" s="84"/>
      <c r="P87" s="84"/>
      <c r="Q87" s="90"/>
      <c r="R87" s="5"/>
      <c r="S87" s="5"/>
      <c r="T87" s="5"/>
      <c r="U87" s="5"/>
      <c r="V87" s="5"/>
      <c r="W87" s="5"/>
      <c r="X87" s="117"/>
      <c r="Y87" s="5"/>
      <c r="Z87" s="4"/>
      <c r="AA87" s="5"/>
      <c r="AB87" s="5"/>
      <c r="AC87" s="5"/>
      <c r="AD87" s="417"/>
      <c r="AE87" s="417"/>
      <c r="AF87" s="417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3:43" x14ac:dyDescent="0.2">
      <c r="C88" s="5"/>
      <c r="D88" s="5"/>
      <c r="E88" s="5"/>
      <c r="F88" s="5"/>
      <c r="G88" s="79"/>
      <c r="H88" s="79"/>
      <c r="I88" s="79"/>
      <c r="J88" s="79"/>
      <c r="K88" s="86"/>
      <c r="L88" s="86"/>
      <c r="M88" s="90"/>
      <c r="N88" s="90"/>
      <c r="O88" s="84"/>
      <c r="P88" s="84"/>
      <c r="Q88" s="90"/>
      <c r="R88" s="5"/>
      <c r="S88" s="5"/>
      <c r="T88" s="5"/>
      <c r="U88" s="5"/>
      <c r="V88" s="5"/>
      <c r="W88" s="5"/>
      <c r="X88" s="117"/>
      <c r="Y88" s="5"/>
      <c r="Z88" s="4"/>
      <c r="AA88" s="5"/>
      <c r="AB88" s="5"/>
      <c r="AC88" s="5"/>
      <c r="AD88" s="417"/>
      <c r="AE88" s="417"/>
      <c r="AF88" s="417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3:43" x14ac:dyDescent="0.2">
      <c r="C89" s="5"/>
      <c r="D89" s="5"/>
      <c r="E89" s="5"/>
      <c r="F89" s="5"/>
      <c r="G89" s="79"/>
      <c r="H89" s="79"/>
      <c r="I89" s="79"/>
      <c r="J89" s="79"/>
      <c r="K89" s="86"/>
      <c r="L89" s="86"/>
      <c r="M89" s="90"/>
      <c r="N89" s="90"/>
      <c r="O89" s="84"/>
      <c r="P89" s="84"/>
      <c r="Q89" s="90"/>
      <c r="R89" s="5"/>
      <c r="S89" s="5"/>
      <c r="T89" s="5"/>
      <c r="U89" s="5"/>
      <c r="V89" s="5"/>
      <c r="W89" s="5"/>
      <c r="X89" s="117"/>
      <c r="Y89" s="5"/>
      <c r="Z89" s="4"/>
      <c r="AA89" s="5"/>
      <c r="AB89" s="5"/>
      <c r="AC89" s="5"/>
      <c r="AD89" s="417"/>
      <c r="AE89" s="417"/>
      <c r="AF89" s="417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3:43" x14ac:dyDescent="0.2">
      <c r="C90" s="5"/>
      <c r="D90" s="5"/>
      <c r="E90" s="5"/>
      <c r="F90" s="5"/>
      <c r="G90" s="79"/>
      <c r="H90" s="79"/>
      <c r="I90" s="79"/>
      <c r="J90" s="79"/>
      <c r="K90" s="86"/>
      <c r="L90" s="86"/>
      <c r="M90" s="90"/>
      <c r="N90" s="90"/>
      <c r="O90" s="84"/>
      <c r="P90" s="84"/>
      <c r="Q90" s="90"/>
      <c r="R90" s="5"/>
      <c r="S90" s="5"/>
      <c r="T90" s="5"/>
      <c r="U90" s="5"/>
      <c r="V90" s="5"/>
      <c r="W90" s="5"/>
      <c r="X90" s="117"/>
      <c r="Y90" s="5"/>
      <c r="Z90" s="4"/>
      <c r="AA90" s="5"/>
      <c r="AB90" s="5"/>
      <c r="AC90" s="5"/>
      <c r="AD90" s="417"/>
      <c r="AE90" s="417"/>
      <c r="AF90" s="417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3:43" x14ac:dyDescent="0.2">
      <c r="C91" s="5"/>
      <c r="D91" s="5"/>
      <c r="E91" s="5"/>
      <c r="F91" s="5"/>
      <c r="G91" s="79"/>
      <c r="H91" s="79"/>
      <c r="I91" s="79"/>
      <c r="J91" s="79"/>
      <c r="K91" s="86"/>
      <c r="L91" s="86"/>
      <c r="M91" s="90"/>
      <c r="N91" s="90"/>
      <c r="O91" s="84"/>
      <c r="P91" s="84"/>
      <c r="Q91" s="90"/>
      <c r="R91" s="5"/>
      <c r="S91" s="5"/>
      <c r="T91" s="5"/>
      <c r="U91" s="5"/>
      <c r="V91" s="5"/>
      <c r="W91" s="5"/>
      <c r="X91" s="117"/>
      <c r="Y91" s="5"/>
      <c r="Z91" s="4"/>
      <c r="AA91" s="5"/>
      <c r="AB91" s="5"/>
      <c r="AC91" s="5"/>
      <c r="AD91" s="417"/>
      <c r="AE91" s="417"/>
      <c r="AF91" s="417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3:43" x14ac:dyDescent="0.2">
      <c r="C92" s="5"/>
      <c r="D92" s="5"/>
      <c r="E92" s="5"/>
      <c r="F92" s="5"/>
      <c r="G92" s="79"/>
      <c r="H92" s="79"/>
      <c r="I92" s="79"/>
      <c r="J92" s="79"/>
      <c r="K92" s="86"/>
      <c r="L92" s="86"/>
      <c r="M92" s="90"/>
      <c r="N92" s="90"/>
      <c r="O92" s="84"/>
      <c r="P92" s="84"/>
      <c r="Q92" s="90"/>
      <c r="R92" s="5"/>
      <c r="S92" s="5"/>
      <c r="T92" s="5"/>
      <c r="U92" s="5"/>
      <c r="V92" s="5"/>
      <c r="W92" s="5"/>
      <c r="X92" s="117"/>
      <c r="Y92" s="5"/>
      <c r="Z92" s="4"/>
      <c r="AA92" s="5"/>
      <c r="AB92" s="5"/>
      <c r="AC92" s="5"/>
      <c r="AD92" s="417"/>
      <c r="AE92" s="417"/>
      <c r="AF92" s="417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3:43" x14ac:dyDescent="0.2">
      <c r="C93" s="5"/>
      <c r="D93" s="5"/>
      <c r="E93" s="5"/>
      <c r="F93" s="5"/>
      <c r="G93" s="79"/>
      <c r="H93" s="79"/>
      <c r="I93" s="79"/>
      <c r="J93" s="79"/>
      <c r="K93" s="86"/>
      <c r="L93" s="86"/>
      <c r="M93" s="90"/>
      <c r="N93" s="90"/>
      <c r="O93" s="84"/>
      <c r="P93" s="84"/>
      <c r="Q93" s="90"/>
      <c r="R93" s="5"/>
      <c r="S93" s="5"/>
      <c r="T93" s="5"/>
      <c r="U93" s="5"/>
      <c r="V93" s="5"/>
      <c r="W93" s="5"/>
      <c r="X93" s="117"/>
      <c r="Y93" s="5"/>
      <c r="Z93" s="4"/>
      <c r="AA93" s="5"/>
      <c r="AB93" s="5"/>
      <c r="AC93" s="5"/>
      <c r="AD93" s="417"/>
      <c r="AE93" s="417"/>
      <c r="AF93" s="417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3:43" x14ac:dyDescent="0.2">
      <c r="C94" s="5"/>
      <c r="D94" s="5"/>
      <c r="E94" s="5"/>
      <c r="F94" s="5"/>
      <c r="G94" s="79"/>
      <c r="H94" s="79"/>
      <c r="I94" s="79"/>
      <c r="J94" s="79"/>
      <c r="K94" s="86"/>
      <c r="L94" s="86"/>
      <c r="M94" s="90"/>
      <c r="N94" s="90"/>
      <c r="O94" s="84"/>
      <c r="P94" s="84"/>
      <c r="Q94" s="90"/>
      <c r="R94" s="5"/>
      <c r="S94" s="5"/>
      <c r="T94" s="5"/>
      <c r="U94" s="5"/>
      <c r="V94" s="5"/>
      <c r="W94" s="5"/>
      <c r="X94" s="117"/>
      <c r="Y94" s="5"/>
      <c r="Z94" s="4"/>
      <c r="AA94" s="5"/>
      <c r="AB94" s="5"/>
      <c r="AC94" s="5"/>
      <c r="AD94" s="417"/>
      <c r="AE94" s="417"/>
      <c r="AF94" s="417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3:43" x14ac:dyDescent="0.2">
      <c r="C95" s="5"/>
      <c r="D95" s="5"/>
      <c r="E95" s="5"/>
      <c r="F95" s="5"/>
      <c r="G95" s="79"/>
      <c r="H95" s="79"/>
      <c r="I95" s="79"/>
      <c r="J95" s="79"/>
      <c r="K95" s="86"/>
      <c r="L95" s="86"/>
      <c r="M95" s="90"/>
      <c r="N95" s="90"/>
      <c r="O95" s="84"/>
      <c r="P95" s="84"/>
      <c r="Q95" s="90"/>
      <c r="R95" s="5"/>
      <c r="S95" s="5"/>
      <c r="T95" s="5"/>
      <c r="U95" s="5"/>
      <c r="V95" s="5"/>
      <c r="W95" s="5"/>
      <c r="X95" s="117"/>
      <c r="Y95" s="5"/>
      <c r="Z95" s="4"/>
      <c r="AA95" s="5"/>
      <c r="AB95" s="5"/>
      <c r="AC95" s="5"/>
      <c r="AD95" s="417"/>
      <c r="AE95" s="417"/>
      <c r="AF95" s="417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3:43" x14ac:dyDescent="0.2">
      <c r="C96" s="5"/>
      <c r="D96" s="5"/>
      <c r="E96" s="5"/>
      <c r="F96" s="5"/>
      <c r="G96" s="79"/>
      <c r="H96" s="79"/>
      <c r="I96" s="79"/>
      <c r="J96" s="79"/>
      <c r="K96" s="86"/>
      <c r="L96" s="86"/>
      <c r="M96" s="90"/>
      <c r="N96" s="90"/>
      <c r="O96" s="84"/>
      <c r="P96" s="84"/>
      <c r="Q96" s="90"/>
      <c r="R96" s="5"/>
      <c r="S96" s="5"/>
      <c r="T96" s="5"/>
      <c r="U96" s="5"/>
      <c r="V96" s="5"/>
      <c r="W96" s="5"/>
      <c r="X96" s="117"/>
      <c r="Y96" s="5"/>
      <c r="Z96" s="4"/>
      <c r="AA96" s="5"/>
      <c r="AB96" s="5"/>
      <c r="AC96" s="5"/>
      <c r="AD96" s="417"/>
      <c r="AE96" s="417"/>
      <c r="AF96" s="417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3:43" x14ac:dyDescent="0.2">
      <c r="C97" s="5"/>
      <c r="D97" s="5"/>
      <c r="E97" s="5"/>
      <c r="F97" s="5"/>
      <c r="G97" s="79"/>
      <c r="H97" s="79"/>
      <c r="I97" s="79"/>
      <c r="J97" s="79"/>
      <c r="K97" s="86"/>
      <c r="L97" s="86"/>
      <c r="M97" s="90"/>
      <c r="N97" s="90"/>
      <c r="O97" s="84"/>
      <c r="P97" s="84"/>
      <c r="Q97" s="90"/>
      <c r="R97" s="5"/>
      <c r="S97" s="5"/>
      <c r="T97" s="5"/>
      <c r="U97" s="5"/>
      <c r="V97" s="5"/>
      <c r="W97" s="5"/>
      <c r="X97" s="117"/>
      <c r="Y97" s="5"/>
      <c r="Z97" s="4"/>
      <c r="AA97" s="5"/>
      <c r="AB97" s="5"/>
      <c r="AC97" s="5"/>
      <c r="AD97" s="417"/>
      <c r="AE97" s="417"/>
      <c r="AF97" s="417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3:43" x14ac:dyDescent="0.2">
      <c r="C98" s="5"/>
      <c r="D98" s="5"/>
      <c r="E98" s="5"/>
      <c r="F98" s="5"/>
      <c r="G98" s="79"/>
      <c r="H98" s="79"/>
      <c r="I98" s="79"/>
      <c r="J98" s="79"/>
      <c r="K98" s="86"/>
      <c r="L98" s="86"/>
      <c r="M98" s="90"/>
      <c r="N98" s="90"/>
      <c r="O98" s="84"/>
      <c r="P98" s="84"/>
      <c r="Q98" s="90"/>
      <c r="R98" s="5"/>
      <c r="S98" s="5"/>
      <c r="T98" s="5"/>
      <c r="U98" s="5"/>
      <c r="V98" s="5"/>
      <c r="W98" s="5"/>
      <c r="X98" s="117"/>
      <c r="Y98" s="5"/>
      <c r="Z98" s="4"/>
      <c r="AA98" s="5"/>
      <c r="AB98" s="5"/>
      <c r="AC98" s="5"/>
      <c r="AD98" s="417"/>
      <c r="AE98" s="417"/>
      <c r="AF98" s="417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3:43" x14ac:dyDescent="0.2">
      <c r="C99" s="5"/>
      <c r="D99" s="5"/>
      <c r="E99" s="5"/>
      <c r="F99" s="5"/>
      <c r="G99" s="79"/>
      <c r="H99" s="79"/>
      <c r="I99" s="79"/>
      <c r="J99" s="79"/>
      <c r="K99" s="86"/>
      <c r="L99" s="86"/>
      <c r="M99" s="90"/>
      <c r="N99" s="90"/>
      <c r="O99" s="84"/>
      <c r="P99" s="84"/>
      <c r="Q99" s="90"/>
      <c r="R99" s="5"/>
      <c r="S99" s="5"/>
      <c r="T99" s="5"/>
      <c r="U99" s="5"/>
      <c r="V99" s="5"/>
      <c r="W99" s="5"/>
      <c r="X99" s="117"/>
      <c r="Y99" s="5"/>
      <c r="Z99" s="4"/>
      <c r="AA99" s="5"/>
      <c r="AB99" s="5"/>
      <c r="AC99" s="5"/>
      <c r="AD99" s="417"/>
      <c r="AE99" s="417"/>
      <c r="AF99" s="417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3:43" x14ac:dyDescent="0.2">
      <c r="C100" s="5"/>
      <c r="D100" s="5"/>
      <c r="E100" s="5"/>
      <c r="F100" s="5"/>
      <c r="G100" s="79"/>
      <c r="H100" s="79"/>
      <c r="I100" s="79"/>
      <c r="J100" s="79"/>
      <c r="K100" s="86"/>
      <c r="L100" s="86"/>
      <c r="M100" s="90"/>
      <c r="N100" s="90"/>
      <c r="O100" s="84"/>
      <c r="P100" s="84"/>
      <c r="Q100" s="90"/>
      <c r="R100" s="5"/>
      <c r="S100" s="5"/>
      <c r="T100" s="5"/>
      <c r="U100" s="5"/>
      <c r="V100" s="5"/>
      <c r="W100" s="5"/>
      <c r="X100" s="117"/>
      <c r="Y100" s="5"/>
      <c r="Z100" s="4"/>
      <c r="AA100" s="5"/>
      <c r="AB100" s="5"/>
      <c r="AC100" s="5"/>
      <c r="AD100" s="417"/>
      <c r="AE100" s="417"/>
      <c r="AF100" s="417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3:43" x14ac:dyDescent="0.2">
      <c r="C101" s="5"/>
      <c r="D101" s="5"/>
      <c r="E101" s="5"/>
      <c r="F101" s="5"/>
      <c r="G101" s="79"/>
      <c r="H101" s="79"/>
      <c r="I101" s="79"/>
      <c r="J101" s="79"/>
      <c r="K101" s="86"/>
      <c r="L101" s="86"/>
      <c r="M101" s="90"/>
      <c r="N101" s="90"/>
      <c r="O101" s="84"/>
      <c r="P101" s="84"/>
      <c r="Q101" s="90"/>
      <c r="R101" s="5"/>
      <c r="S101" s="5"/>
      <c r="T101" s="5"/>
      <c r="U101" s="5"/>
      <c r="V101" s="5"/>
      <c r="W101" s="5"/>
      <c r="X101" s="117"/>
      <c r="Y101" s="5"/>
      <c r="Z101" s="4"/>
      <c r="AA101" s="5"/>
      <c r="AB101" s="5"/>
      <c r="AC101" s="5"/>
      <c r="AD101" s="417"/>
      <c r="AE101" s="417"/>
      <c r="AF101" s="417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3:43" x14ac:dyDescent="0.2">
      <c r="C102" s="5"/>
      <c r="D102" s="5"/>
      <c r="E102" s="5"/>
      <c r="F102" s="5"/>
      <c r="G102" s="79"/>
      <c r="H102" s="79"/>
      <c r="I102" s="79"/>
      <c r="J102" s="79"/>
      <c r="K102" s="86"/>
      <c r="L102" s="86"/>
      <c r="M102" s="90"/>
      <c r="N102" s="90"/>
      <c r="O102" s="84"/>
      <c r="P102" s="84"/>
      <c r="Q102" s="90"/>
      <c r="R102" s="5"/>
      <c r="S102" s="5"/>
      <c r="T102" s="5"/>
      <c r="U102" s="5"/>
      <c r="V102" s="5"/>
      <c r="W102" s="5"/>
      <c r="X102" s="117"/>
      <c r="Y102" s="5"/>
      <c r="Z102" s="4"/>
      <c r="AA102" s="5"/>
      <c r="AB102" s="5"/>
      <c r="AC102" s="5"/>
      <c r="AD102" s="417"/>
      <c r="AE102" s="417"/>
      <c r="AF102" s="417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3:43" x14ac:dyDescent="0.2">
      <c r="C103" s="5"/>
      <c r="D103" s="5"/>
      <c r="E103" s="5"/>
      <c r="F103" s="5"/>
      <c r="G103" s="79"/>
      <c r="H103" s="79"/>
      <c r="I103" s="79"/>
      <c r="J103" s="79"/>
      <c r="K103" s="86"/>
      <c r="L103" s="86"/>
      <c r="M103" s="90"/>
      <c r="N103" s="90"/>
      <c r="O103" s="84"/>
      <c r="P103" s="84"/>
      <c r="Q103" s="90"/>
      <c r="R103" s="5"/>
      <c r="S103" s="5"/>
      <c r="T103" s="5"/>
      <c r="U103" s="5"/>
      <c r="V103" s="5"/>
      <c r="W103" s="5"/>
      <c r="X103" s="117"/>
      <c r="Y103" s="5"/>
      <c r="Z103" s="4"/>
      <c r="AA103" s="5"/>
      <c r="AB103" s="5"/>
      <c r="AC103" s="5"/>
      <c r="AD103" s="417"/>
      <c r="AE103" s="417"/>
      <c r="AF103" s="417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3:43" x14ac:dyDescent="0.2">
      <c r="C104" s="5"/>
      <c r="D104" s="5"/>
      <c r="E104" s="5"/>
      <c r="F104" s="5"/>
      <c r="G104" s="79"/>
      <c r="H104" s="79"/>
      <c r="I104" s="79"/>
      <c r="J104" s="79"/>
      <c r="K104" s="86"/>
      <c r="L104" s="86"/>
      <c r="M104" s="90"/>
      <c r="N104" s="90"/>
      <c r="O104" s="84"/>
      <c r="P104" s="84"/>
      <c r="Q104" s="90"/>
      <c r="R104" s="5"/>
      <c r="S104" s="5"/>
      <c r="T104" s="5"/>
      <c r="U104" s="5"/>
      <c r="V104" s="5"/>
      <c r="W104" s="5"/>
      <c r="X104" s="117"/>
      <c r="Y104" s="5"/>
      <c r="Z104" s="4"/>
      <c r="AA104" s="5"/>
      <c r="AB104" s="5"/>
      <c r="AC104" s="5"/>
      <c r="AD104" s="417"/>
      <c r="AE104" s="417"/>
      <c r="AF104" s="417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3:43" x14ac:dyDescent="0.2">
      <c r="C105" s="5"/>
      <c r="D105" s="5"/>
      <c r="E105" s="5"/>
      <c r="F105" s="5"/>
      <c r="G105" s="79"/>
      <c r="H105" s="79"/>
      <c r="I105" s="79"/>
      <c r="J105" s="79"/>
      <c r="K105" s="86"/>
      <c r="L105" s="86"/>
      <c r="M105" s="90"/>
      <c r="N105" s="90"/>
      <c r="O105" s="84"/>
      <c r="P105" s="84"/>
      <c r="Q105" s="90"/>
      <c r="R105" s="5"/>
      <c r="S105" s="5"/>
      <c r="T105" s="5"/>
      <c r="U105" s="5"/>
      <c r="V105" s="5"/>
      <c r="W105" s="5"/>
      <c r="X105" s="117"/>
      <c r="Y105" s="5"/>
      <c r="Z105" s="4"/>
      <c r="AA105" s="5"/>
      <c r="AB105" s="5"/>
      <c r="AC105" s="5"/>
      <c r="AD105" s="417"/>
      <c r="AE105" s="417"/>
      <c r="AF105" s="417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3:43" x14ac:dyDescent="0.2">
      <c r="C106" s="5"/>
      <c r="D106" s="5"/>
      <c r="E106" s="5"/>
      <c r="F106" s="5"/>
      <c r="G106" s="79"/>
      <c r="H106" s="79"/>
      <c r="I106" s="79"/>
      <c r="J106" s="79"/>
      <c r="K106" s="86"/>
      <c r="L106" s="86"/>
      <c r="M106" s="90"/>
      <c r="N106" s="90"/>
      <c r="O106" s="84"/>
      <c r="P106" s="84"/>
      <c r="Q106" s="90"/>
      <c r="R106" s="5"/>
      <c r="S106" s="5"/>
      <c r="T106" s="5"/>
      <c r="U106" s="5"/>
      <c r="V106" s="5"/>
      <c r="W106" s="5"/>
      <c r="X106" s="117"/>
      <c r="Y106" s="5"/>
      <c r="Z106" s="4"/>
      <c r="AA106" s="5"/>
      <c r="AB106" s="5"/>
      <c r="AC106" s="5"/>
      <c r="AD106" s="417"/>
      <c r="AE106" s="417"/>
      <c r="AF106" s="417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3:43" x14ac:dyDescent="0.2">
      <c r="C107" s="5"/>
      <c r="D107" s="5"/>
      <c r="E107" s="5"/>
      <c r="F107" s="5"/>
      <c r="G107" s="79"/>
      <c r="H107" s="79"/>
      <c r="I107" s="79"/>
      <c r="J107" s="79"/>
      <c r="K107" s="86"/>
      <c r="L107" s="86"/>
      <c r="M107" s="90"/>
      <c r="N107" s="90"/>
      <c r="O107" s="84"/>
      <c r="P107" s="84"/>
      <c r="Q107" s="90"/>
      <c r="R107" s="5"/>
      <c r="S107" s="5"/>
      <c r="T107" s="5"/>
      <c r="U107" s="5"/>
      <c r="V107" s="5"/>
      <c r="W107" s="5"/>
      <c r="X107" s="117"/>
      <c r="Y107" s="5"/>
      <c r="Z107" s="4"/>
      <c r="AA107" s="5"/>
      <c r="AB107" s="5"/>
      <c r="AC107" s="5"/>
      <c r="AD107" s="417"/>
      <c r="AE107" s="417"/>
      <c r="AF107" s="417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3:43" x14ac:dyDescent="0.2">
      <c r="C108" s="5"/>
      <c r="D108" s="5"/>
      <c r="E108" s="5"/>
      <c r="F108" s="5"/>
      <c r="G108" s="79"/>
      <c r="H108" s="79"/>
      <c r="I108" s="79"/>
      <c r="J108" s="79"/>
      <c r="K108" s="86"/>
      <c r="L108" s="86"/>
      <c r="M108" s="90"/>
      <c r="N108" s="90"/>
      <c r="O108" s="84"/>
      <c r="P108" s="84"/>
      <c r="Q108" s="90"/>
      <c r="R108" s="5"/>
      <c r="S108" s="5"/>
      <c r="T108" s="5"/>
      <c r="U108" s="5"/>
      <c r="V108" s="5"/>
      <c r="W108" s="5"/>
      <c r="X108" s="117"/>
      <c r="Y108" s="5"/>
      <c r="Z108" s="4"/>
      <c r="AA108" s="5"/>
      <c r="AB108" s="5"/>
      <c r="AC108" s="5"/>
      <c r="AD108" s="417"/>
      <c r="AE108" s="417"/>
      <c r="AF108" s="417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3:43" x14ac:dyDescent="0.2">
      <c r="C109" s="5"/>
      <c r="D109" s="5"/>
      <c r="E109" s="5"/>
      <c r="F109" s="5"/>
      <c r="G109" s="79"/>
      <c r="H109" s="79"/>
      <c r="I109" s="79"/>
      <c r="J109" s="79"/>
      <c r="K109" s="86"/>
      <c r="L109" s="86"/>
      <c r="M109" s="90"/>
      <c r="N109" s="90"/>
      <c r="O109" s="84"/>
      <c r="P109" s="84"/>
      <c r="Q109" s="90"/>
      <c r="R109" s="5"/>
      <c r="S109" s="5"/>
      <c r="T109" s="5"/>
      <c r="U109" s="5"/>
      <c r="V109" s="5"/>
      <c r="W109" s="5"/>
      <c r="X109" s="117"/>
      <c r="Y109" s="5"/>
      <c r="Z109" s="4"/>
      <c r="AA109" s="5"/>
      <c r="AB109" s="5"/>
      <c r="AC109" s="5"/>
      <c r="AD109" s="417"/>
      <c r="AE109" s="417"/>
      <c r="AF109" s="417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3:43" x14ac:dyDescent="0.2">
      <c r="C110" s="5"/>
      <c r="D110" s="5"/>
      <c r="E110" s="5"/>
      <c r="F110" s="5"/>
      <c r="G110" s="79"/>
      <c r="H110" s="79"/>
      <c r="I110" s="79"/>
      <c r="J110" s="79"/>
      <c r="K110" s="86"/>
      <c r="L110" s="86"/>
      <c r="M110" s="90"/>
      <c r="N110" s="90"/>
      <c r="O110" s="84"/>
      <c r="P110" s="84"/>
      <c r="Q110" s="90"/>
      <c r="R110" s="5"/>
      <c r="S110" s="5"/>
      <c r="T110" s="5"/>
      <c r="U110" s="5"/>
      <c r="V110" s="5"/>
      <c r="W110" s="5"/>
      <c r="X110" s="117"/>
      <c r="Y110" s="5"/>
      <c r="Z110" s="4"/>
      <c r="AA110" s="5"/>
      <c r="AB110" s="5"/>
      <c r="AC110" s="5"/>
      <c r="AD110" s="417"/>
      <c r="AE110" s="417"/>
      <c r="AF110" s="417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3:43" x14ac:dyDescent="0.2">
      <c r="C111" s="5"/>
      <c r="D111" s="5"/>
      <c r="E111" s="5"/>
      <c r="F111" s="5"/>
      <c r="G111" s="79"/>
      <c r="H111" s="79"/>
      <c r="I111" s="79"/>
      <c r="J111" s="79"/>
      <c r="K111" s="86"/>
      <c r="L111" s="86"/>
      <c r="M111" s="90"/>
      <c r="N111" s="90"/>
      <c r="O111" s="84"/>
      <c r="P111" s="84"/>
      <c r="Q111" s="90"/>
      <c r="R111" s="5"/>
      <c r="S111" s="5"/>
      <c r="T111" s="5"/>
      <c r="U111" s="5"/>
      <c r="V111" s="5"/>
      <c r="W111" s="5"/>
      <c r="X111" s="117"/>
      <c r="Y111" s="5"/>
      <c r="Z111" s="4"/>
      <c r="AA111" s="5"/>
      <c r="AB111" s="5"/>
      <c r="AC111" s="5"/>
      <c r="AD111" s="417"/>
      <c r="AE111" s="417"/>
      <c r="AF111" s="417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3:43" x14ac:dyDescent="0.2">
      <c r="C112" s="5"/>
      <c r="D112" s="5"/>
      <c r="E112" s="5"/>
      <c r="F112" s="5"/>
      <c r="G112" s="79"/>
      <c r="H112" s="79"/>
      <c r="I112" s="79"/>
      <c r="J112" s="79"/>
      <c r="K112" s="86"/>
      <c r="L112" s="86"/>
      <c r="M112" s="90"/>
      <c r="N112" s="90"/>
      <c r="O112" s="84"/>
      <c r="P112" s="84"/>
      <c r="Q112" s="90"/>
      <c r="R112" s="5"/>
      <c r="S112" s="5"/>
      <c r="T112" s="5"/>
      <c r="U112" s="5"/>
      <c r="V112" s="5"/>
      <c r="W112" s="5"/>
      <c r="X112" s="117"/>
      <c r="Y112" s="5"/>
      <c r="Z112" s="4"/>
      <c r="AA112" s="5"/>
      <c r="AB112" s="5"/>
      <c r="AC112" s="5"/>
      <c r="AD112" s="417"/>
      <c r="AE112" s="417"/>
      <c r="AF112" s="417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3:43" x14ac:dyDescent="0.2">
      <c r="C113" s="5"/>
      <c r="D113" s="5"/>
      <c r="E113" s="5"/>
      <c r="F113" s="5"/>
      <c r="G113" s="79"/>
      <c r="H113" s="79"/>
      <c r="I113" s="79"/>
      <c r="J113" s="79"/>
      <c r="K113" s="86"/>
      <c r="L113" s="86"/>
      <c r="M113" s="90"/>
      <c r="N113" s="90"/>
      <c r="O113" s="84"/>
      <c r="P113" s="84"/>
      <c r="Q113" s="90"/>
      <c r="R113" s="5"/>
      <c r="S113" s="5"/>
      <c r="T113" s="5"/>
      <c r="U113" s="5"/>
      <c r="V113" s="5"/>
      <c r="W113" s="5"/>
      <c r="X113" s="117"/>
      <c r="Y113" s="5"/>
      <c r="Z113" s="4"/>
      <c r="AA113" s="5"/>
      <c r="AB113" s="5"/>
      <c r="AC113" s="5"/>
      <c r="AD113" s="417"/>
      <c r="AE113" s="417"/>
      <c r="AF113" s="417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3:43" x14ac:dyDescent="0.2">
      <c r="C114" s="5"/>
      <c r="D114" s="5"/>
      <c r="E114" s="5"/>
      <c r="F114" s="5"/>
      <c r="G114" s="79"/>
      <c r="H114" s="79"/>
      <c r="I114" s="79"/>
      <c r="J114" s="79"/>
      <c r="K114" s="86"/>
      <c r="L114" s="86"/>
      <c r="M114" s="90"/>
      <c r="N114" s="90"/>
      <c r="O114" s="84"/>
      <c r="P114" s="84"/>
      <c r="Q114" s="90"/>
      <c r="R114" s="5"/>
      <c r="S114" s="5"/>
      <c r="T114" s="5"/>
      <c r="U114" s="5"/>
      <c r="V114" s="5"/>
      <c r="W114" s="5"/>
      <c r="X114" s="117"/>
      <c r="Y114" s="5"/>
      <c r="Z114" s="4"/>
      <c r="AA114" s="5"/>
      <c r="AB114" s="5"/>
      <c r="AC114" s="5"/>
      <c r="AD114" s="417"/>
      <c r="AE114" s="417"/>
      <c r="AF114" s="417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3:43" x14ac:dyDescent="0.2">
      <c r="C115" s="5"/>
      <c r="D115" s="5"/>
      <c r="E115" s="5"/>
      <c r="F115" s="5"/>
      <c r="G115" s="79"/>
      <c r="H115" s="79"/>
      <c r="I115" s="79"/>
      <c r="J115" s="79"/>
      <c r="K115" s="86"/>
      <c r="L115" s="86"/>
      <c r="M115" s="90"/>
      <c r="N115" s="90"/>
      <c r="O115" s="84"/>
      <c r="P115" s="84"/>
      <c r="Q115" s="90"/>
      <c r="R115" s="5"/>
      <c r="S115" s="5"/>
      <c r="T115" s="5"/>
      <c r="U115" s="5"/>
      <c r="V115" s="5"/>
      <c r="W115" s="5"/>
      <c r="X115" s="117"/>
      <c r="Y115" s="5"/>
      <c r="Z115" s="4"/>
      <c r="AA115" s="5"/>
      <c r="AB115" s="5"/>
      <c r="AC115" s="5"/>
      <c r="AD115" s="417"/>
      <c r="AE115" s="417"/>
      <c r="AF115" s="417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3:43" x14ac:dyDescent="0.2">
      <c r="C116" s="5"/>
      <c r="D116" s="5"/>
      <c r="E116" s="5"/>
      <c r="F116" s="5"/>
      <c r="G116" s="79"/>
      <c r="H116" s="79"/>
      <c r="I116" s="79"/>
      <c r="J116" s="79"/>
      <c r="K116" s="86"/>
      <c r="L116" s="86"/>
      <c r="M116" s="90"/>
      <c r="N116" s="90"/>
      <c r="O116" s="84"/>
      <c r="P116" s="84"/>
      <c r="Q116" s="90"/>
      <c r="R116" s="5"/>
      <c r="S116" s="5"/>
      <c r="T116" s="5"/>
      <c r="U116" s="5"/>
      <c r="V116" s="5"/>
      <c r="W116" s="5"/>
      <c r="X116" s="117"/>
      <c r="Y116" s="5"/>
      <c r="Z116" s="4"/>
      <c r="AA116" s="5"/>
      <c r="AB116" s="5"/>
      <c r="AC116" s="5"/>
      <c r="AD116" s="417"/>
      <c r="AE116" s="417"/>
      <c r="AF116" s="417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3:43" x14ac:dyDescent="0.2">
      <c r="C117" s="5"/>
      <c r="D117" s="5"/>
      <c r="E117" s="5"/>
      <c r="F117" s="5"/>
      <c r="G117" s="79"/>
      <c r="H117" s="79"/>
      <c r="I117" s="79"/>
      <c r="J117" s="79"/>
      <c r="K117" s="86"/>
      <c r="L117" s="86"/>
      <c r="M117" s="90"/>
      <c r="N117" s="90"/>
      <c r="O117" s="84"/>
      <c r="P117" s="84"/>
      <c r="Q117" s="90"/>
      <c r="R117" s="5"/>
      <c r="S117" s="5"/>
      <c r="T117" s="5"/>
      <c r="U117" s="5"/>
      <c r="V117" s="5"/>
      <c r="W117" s="5"/>
      <c r="X117" s="117"/>
      <c r="Y117" s="5"/>
      <c r="Z117" s="4"/>
      <c r="AA117" s="5"/>
      <c r="AB117" s="5"/>
      <c r="AC117" s="5"/>
      <c r="AD117" s="417"/>
      <c r="AE117" s="417"/>
      <c r="AF117" s="417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3:43" x14ac:dyDescent="0.2">
      <c r="C118" s="5"/>
      <c r="D118" s="5"/>
      <c r="E118" s="5"/>
      <c r="F118" s="5"/>
      <c r="G118" s="79"/>
      <c r="H118" s="79"/>
      <c r="I118" s="79"/>
      <c r="J118" s="79"/>
      <c r="K118" s="86"/>
      <c r="L118" s="86"/>
      <c r="M118" s="90"/>
      <c r="N118" s="90"/>
      <c r="O118" s="84"/>
      <c r="P118" s="84"/>
      <c r="Q118" s="90"/>
      <c r="R118" s="5"/>
      <c r="S118" s="5"/>
      <c r="T118" s="5"/>
      <c r="U118" s="5"/>
      <c r="V118" s="5"/>
      <c r="W118" s="5"/>
      <c r="X118" s="117"/>
      <c r="Y118" s="5"/>
      <c r="Z118" s="4"/>
      <c r="AA118" s="5"/>
      <c r="AB118" s="5"/>
      <c r="AC118" s="5"/>
      <c r="AD118" s="417"/>
      <c r="AE118" s="417"/>
      <c r="AF118" s="417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3:43" x14ac:dyDescent="0.2">
      <c r="C119" s="5"/>
      <c r="D119" s="5"/>
      <c r="E119" s="5"/>
      <c r="F119" s="5"/>
      <c r="G119" s="79"/>
      <c r="H119" s="79"/>
      <c r="I119" s="79"/>
      <c r="J119" s="79"/>
      <c r="K119" s="86"/>
      <c r="L119" s="86"/>
      <c r="M119" s="90"/>
      <c r="N119" s="90"/>
      <c r="O119" s="84"/>
      <c r="P119" s="84"/>
      <c r="Q119" s="90"/>
      <c r="R119" s="5"/>
      <c r="S119" s="5"/>
      <c r="T119" s="5"/>
      <c r="U119" s="5"/>
      <c r="V119" s="5"/>
      <c r="W119" s="5"/>
      <c r="X119" s="117"/>
      <c r="Y119" s="5"/>
      <c r="Z119" s="4"/>
      <c r="AA119" s="5"/>
      <c r="AB119" s="5"/>
      <c r="AC119" s="5"/>
      <c r="AD119" s="417"/>
      <c r="AE119" s="417"/>
      <c r="AF119" s="417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3:43" x14ac:dyDescent="0.2">
      <c r="C120" s="5"/>
      <c r="D120" s="5"/>
      <c r="E120" s="5"/>
      <c r="F120" s="5"/>
      <c r="G120" s="79"/>
      <c r="H120" s="79"/>
      <c r="I120" s="79"/>
      <c r="J120" s="79"/>
      <c r="K120" s="86"/>
      <c r="L120" s="86"/>
      <c r="M120" s="90"/>
      <c r="N120" s="90"/>
      <c r="O120" s="84"/>
      <c r="P120" s="84"/>
      <c r="Q120" s="90"/>
      <c r="R120" s="5"/>
      <c r="S120" s="5"/>
      <c r="T120" s="5"/>
      <c r="U120" s="5"/>
      <c r="V120" s="5"/>
      <c r="W120" s="5"/>
      <c r="X120" s="117"/>
      <c r="Y120" s="5"/>
      <c r="Z120" s="4"/>
      <c r="AA120" s="5"/>
      <c r="AB120" s="5"/>
      <c r="AC120" s="5"/>
      <c r="AD120" s="417"/>
      <c r="AE120" s="417"/>
      <c r="AF120" s="417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3:43" x14ac:dyDescent="0.2">
      <c r="C121" s="5"/>
      <c r="D121" s="5"/>
      <c r="E121" s="5"/>
      <c r="F121" s="5"/>
      <c r="G121" s="79"/>
      <c r="H121" s="79"/>
      <c r="I121" s="79"/>
      <c r="J121" s="79"/>
      <c r="K121" s="86"/>
      <c r="L121" s="86"/>
      <c r="M121" s="90"/>
      <c r="N121" s="90"/>
      <c r="O121" s="84"/>
      <c r="P121" s="84"/>
      <c r="Q121" s="90"/>
      <c r="R121" s="5"/>
      <c r="S121" s="5"/>
      <c r="T121" s="5"/>
      <c r="U121" s="5"/>
      <c r="V121" s="5"/>
      <c r="W121" s="5"/>
      <c r="X121" s="117"/>
      <c r="Y121" s="5"/>
      <c r="Z121" s="4"/>
      <c r="AA121" s="5"/>
      <c r="AB121" s="5"/>
      <c r="AC121" s="5"/>
      <c r="AD121" s="417"/>
      <c r="AE121" s="417"/>
      <c r="AF121" s="417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3:43" x14ac:dyDescent="0.2">
      <c r="C122" s="5"/>
      <c r="D122" s="5"/>
      <c r="E122" s="5"/>
      <c r="F122" s="5"/>
      <c r="G122" s="79"/>
      <c r="H122" s="79"/>
      <c r="I122" s="79"/>
      <c r="J122" s="79"/>
      <c r="K122" s="86"/>
      <c r="L122" s="86"/>
      <c r="M122" s="90"/>
      <c r="N122" s="90"/>
      <c r="O122" s="84"/>
      <c r="P122" s="84"/>
      <c r="Q122" s="90"/>
      <c r="R122" s="5"/>
      <c r="S122" s="5"/>
      <c r="T122" s="5"/>
      <c r="U122" s="5"/>
      <c r="V122" s="5"/>
      <c r="W122" s="5"/>
      <c r="X122" s="117"/>
      <c r="Y122" s="5"/>
      <c r="Z122" s="4"/>
      <c r="AA122" s="5"/>
      <c r="AB122" s="5"/>
      <c r="AC122" s="5"/>
      <c r="AD122" s="417"/>
      <c r="AE122" s="417"/>
      <c r="AF122" s="417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3:43" x14ac:dyDescent="0.2">
      <c r="C123" s="5"/>
      <c r="D123" s="5"/>
      <c r="E123" s="5"/>
      <c r="F123" s="5"/>
      <c r="G123" s="79"/>
      <c r="H123" s="79"/>
      <c r="I123" s="79"/>
      <c r="J123" s="79"/>
      <c r="K123" s="86"/>
      <c r="L123" s="86"/>
      <c r="M123" s="90"/>
      <c r="N123" s="90"/>
      <c r="O123" s="84"/>
      <c r="P123" s="84"/>
      <c r="Q123" s="90"/>
      <c r="R123" s="5"/>
      <c r="S123" s="5"/>
      <c r="T123" s="5"/>
      <c r="U123" s="5"/>
      <c r="V123" s="5"/>
      <c r="W123" s="5"/>
      <c r="X123" s="117"/>
      <c r="Y123" s="5"/>
      <c r="Z123" s="4"/>
      <c r="AA123" s="5"/>
      <c r="AB123" s="5"/>
      <c r="AC123" s="5"/>
      <c r="AD123" s="417"/>
      <c r="AE123" s="417"/>
      <c r="AF123" s="417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3:43" x14ac:dyDescent="0.2">
      <c r="C124" s="5"/>
      <c r="D124" s="5"/>
      <c r="E124" s="5"/>
      <c r="F124" s="5"/>
      <c r="G124" s="79"/>
      <c r="H124" s="79"/>
      <c r="I124" s="79"/>
      <c r="J124" s="79"/>
      <c r="K124" s="86"/>
      <c r="L124" s="86"/>
      <c r="M124" s="90"/>
      <c r="N124" s="90"/>
      <c r="O124" s="84"/>
      <c r="P124" s="84"/>
      <c r="Q124" s="90"/>
      <c r="R124" s="5"/>
      <c r="S124" s="5"/>
      <c r="T124" s="5"/>
      <c r="U124" s="5"/>
      <c r="V124" s="5"/>
      <c r="W124" s="5"/>
      <c r="X124" s="117"/>
      <c r="Y124" s="5"/>
      <c r="Z124" s="4"/>
      <c r="AA124" s="5"/>
      <c r="AB124" s="5"/>
      <c r="AC124" s="5"/>
      <c r="AD124" s="417"/>
      <c r="AE124" s="417"/>
      <c r="AF124" s="417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3:43" x14ac:dyDescent="0.2">
      <c r="C125" s="5"/>
      <c r="D125" s="5"/>
      <c r="E125" s="5"/>
      <c r="F125" s="5"/>
      <c r="G125" s="79"/>
      <c r="H125" s="79"/>
      <c r="I125" s="79"/>
      <c r="J125" s="79"/>
      <c r="K125" s="86"/>
      <c r="L125" s="86"/>
      <c r="M125" s="90"/>
      <c r="N125" s="90"/>
      <c r="O125" s="84"/>
      <c r="P125" s="84"/>
      <c r="Q125" s="90"/>
      <c r="R125" s="5"/>
      <c r="S125" s="5"/>
      <c r="T125" s="5"/>
      <c r="U125" s="5"/>
      <c r="V125" s="5"/>
      <c r="W125" s="5"/>
      <c r="X125" s="117"/>
      <c r="Y125" s="5"/>
      <c r="Z125" s="4"/>
      <c r="AA125" s="5"/>
      <c r="AB125" s="5"/>
      <c r="AC125" s="5"/>
      <c r="AD125" s="417"/>
      <c r="AE125" s="417"/>
      <c r="AF125" s="417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3:43" x14ac:dyDescent="0.2">
      <c r="C126" s="5"/>
      <c r="D126" s="5"/>
      <c r="E126" s="5"/>
      <c r="F126" s="5"/>
      <c r="G126" s="79"/>
      <c r="H126" s="79"/>
      <c r="I126" s="79"/>
      <c r="J126" s="79"/>
      <c r="K126" s="86"/>
      <c r="L126" s="86"/>
      <c r="M126" s="90"/>
      <c r="N126" s="90"/>
      <c r="O126" s="84"/>
      <c r="P126" s="84"/>
      <c r="Q126" s="90"/>
      <c r="R126" s="5"/>
      <c r="S126" s="5"/>
      <c r="T126" s="5"/>
      <c r="U126" s="5"/>
      <c r="V126" s="5"/>
      <c r="W126" s="5"/>
      <c r="X126" s="117"/>
      <c r="Y126" s="5"/>
      <c r="Z126" s="4"/>
      <c r="AA126" s="5"/>
      <c r="AB126" s="5"/>
      <c r="AC126" s="5"/>
      <c r="AD126" s="417"/>
      <c r="AE126" s="417"/>
      <c r="AF126" s="417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3:43" x14ac:dyDescent="0.2">
      <c r="C127" s="5"/>
      <c r="D127" s="5"/>
      <c r="E127" s="5"/>
      <c r="F127" s="5"/>
      <c r="G127" s="79"/>
      <c r="H127" s="79"/>
      <c r="I127" s="79"/>
      <c r="J127" s="79"/>
      <c r="K127" s="86"/>
      <c r="L127" s="86"/>
      <c r="M127" s="90"/>
      <c r="N127" s="90"/>
      <c r="O127" s="84"/>
      <c r="P127" s="84"/>
      <c r="Q127" s="90"/>
      <c r="R127" s="5"/>
      <c r="S127" s="5"/>
      <c r="T127" s="5"/>
      <c r="U127" s="5"/>
      <c r="V127" s="5"/>
      <c r="W127" s="5"/>
      <c r="X127" s="117"/>
      <c r="Y127" s="5"/>
      <c r="Z127" s="4"/>
      <c r="AA127" s="5"/>
      <c r="AB127" s="5"/>
      <c r="AC127" s="5"/>
      <c r="AD127" s="417"/>
      <c r="AE127" s="417"/>
      <c r="AF127" s="417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3:43" x14ac:dyDescent="0.2">
      <c r="C128" s="5"/>
      <c r="D128" s="5"/>
      <c r="E128" s="5"/>
      <c r="F128" s="5"/>
      <c r="G128" s="79"/>
      <c r="H128" s="79"/>
      <c r="I128" s="79"/>
      <c r="J128" s="79"/>
      <c r="K128" s="86"/>
      <c r="L128" s="86"/>
      <c r="M128" s="90"/>
      <c r="N128" s="90"/>
      <c r="O128" s="84"/>
      <c r="P128" s="84"/>
      <c r="Q128" s="90"/>
      <c r="R128" s="5"/>
      <c r="S128" s="5"/>
      <c r="T128" s="5"/>
      <c r="U128" s="5"/>
      <c r="V128" s="5"/>
      <c r="W128" s="5"/>
      <c r="X128" s="117"/>
      <c r="Y128" s="5"/>
      <c r="Z128" s="4"/>
      <c r="AA128" s="5"/>
      <c r="AB128" s="5"/>
      <c r="AC128" s="5"/>
      <c r="AD128" s="417"/>
      <c r="AE128" s="417"/>
      <c r="AF128" s="417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3:43" x14ac:dyDescent="0.2">
      <c r="C129" s="5"/>
      <c r="D129" s="5"/>
      <c r="E129" s="5"/>
      <c r="F129" s="5"/>
      <c r="G129" s="79"/>
      <c r="H129" s="79"/>
      <c r="I129" s="79"/>
      <c r="J129" s="79"/>
      <c r="K129" s="86"/>
      <c r="L129" s="86"/>
      <c r="M129" s="90"/>
      <c r="N129" s="90"/>
      <c r="O129" s="84"/>
      <c r="P129" s="84"/>
      <c r="Q129" s="90"/>
      <c r="R129" s="5"/>
      <c r="S129" s="5"/>
      <c r="T129" s="5"/>
      <c r="U129" s="5"/>
      <c r="V129" s="5"/>
      <c r="W129" s="5"/>
      <c r="X129" s="117"/>
      <c r="Y129" s="5"/>
      <c r="Z129" s="4"/>
      <c r="AA129" s="5"/>
      <c r="AB129" s="5"/>
      <c r="AC129" s="5"/>
      <c r="AD129" s="417"/>
      <c r="AE129" s="417"/>
      <c r="AF129" s="417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3:43" x14ac:dyDescent="0.2">
      <c r="C130" s="5"/>
      <c r="D130" s="5"/>
      <c r="E130" s="5"/>
      <c r="F130" s="5"/>
      <c r="G130" s="79"/>
      <c r="H130" s="79"/>
      <c r="I130" s="79"/>
      <c r="J130" s="79"/>
      <c r="K130" s="86"/>
      <c r="L130" s="86"/>
      <c r="M130" s="90"/>
      <c r="N130" s="90"/>
      <c r="O130" s="84"/>
      <c r="P130" s="84"/>
      <c r="Q130" s="90"/>
      <c r="R130" s="5"/>
      <c r="S130" s="5"/>
      <c r="T130" s="5"/>
      <c r="U130" s="5"/>
      <c r="V130" s="5"/>
      <c r="W130" s="5"/>
      <c r="X130" s="117"/>
      <c r="Y130" s="5"/>
      <c r="Z130" s="4"/>
      <c r="AA130" s="5"/>
      <c r="AB130" s="5"/>
      <c r="AC130" s="5"/>
      <c r="AD130" s="417"/>
      <c r="AE130" s="417"/>
      <c r="AF130" s="417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3:43" x14ac:dyDescent="0.2">
      <c r="C131" s="5"/>
      <c r="D131" s="5"/>
      <c r="E131" s="5"/>
      <c r="F131" s="5"/>
      <c r="G131" s="79"/>
      <c r="H131" s="79"/>
      <c r="I131" s="79"/>
      <c r="J131" s="79"/>
      <c r="K131" s="86"/>
      <c r="L131" s="86"/>
      <c r="M131" s="90"/>
      <c r="N131" s="90"/>
      <c r="O131" s="84"/>
      <c r="P131" s="84"/>
      <c r="Q131" s="90"/>
      <c r="R131" s="5"/>
      <c r="S131" s="5"/>
      <c r="T131" s="5"/>
      <c r="U131" s="5"/>
      <c r="V131" s="5"/>
      <c r="W131" s="5"/>
      <c r="X131" s="117"/>
      <c r="Y131" s="5"/>
      <c r="Z131" s="4"/>
      <c r="AA131" s="5"/>
      <c r="AB131" s="5"/>
      <c r="AC131" s="5"/>
      <c r="AD131" s="417"/>
      <c r="AE131" s="417"/>
      <c r="AF131" s="417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3:43" x14ac:dyDescent="0.2">
      <c r="C132" s="5"/>
      <c r="D132" s="5"/>
      <c r="E132" s="5"/>
      <c r="F132" s="5"/>
      <c r="G132" s="79"/>
      <c r="H132" s="79"/>
      <c r="I132" s="79"/>
      <c r="J132" s="79"/>
      <c r="K132" s="86"/>
      <c r="L132" s="86"/>
      <c r="M132" s="90"/>
      <c r="N132" s="90"/>
      <c r="O132" s="84"/>
      <c r="P132" s="84"/>
      <c r="Q132" s="90"/>
      <c r="R132" s="5"/>
      <c r="S132" s="5"/>
      <c r="T132" s="5"/>
      <c r="U132" s="5"/>
      <c r="V132" s="5"/>
      <c r="W132" s="5"/>
      <c r="X132" s="117"/>
      <c r="Y132" s="5"/>
      <c r="Z132" s="4"/>
      <c r="AA132" s="5"/>
      <c r="AB132" s="5"/>
      <c r="AC132" s="5"/>
      <c r="AD132" s="417"/>
      <c r="AE132" s="417"/>
      <c r="AF132" s="417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3:43" x14ac:dyDescent="0.2">
      <c r="C133" s="5"/>
      <c r="D133" s="5"/>
      <c r="E133" s="5"/>
      <c r="F133" s="5"/>
      <c r="G133" s="79"/>
      <c r="H133" s="79"/>
      <c r="I133" s="79"/>
      <c r="J133" s="79"/>
      <c r="K133" s="86"/>
      <c r="L133" s="86"/>
      <c r="M133" s="90"/>
      <c r="N133" s="90"/>
      <c r="O133" s="84"/>
      <c r="P133" s="84"/>
      <c r="Q133" s="90"/>
      <c r="R133" s="5"/>
      <c r="S133" s="5"/>
      <c r="T133" s="5"/>
      <c r="U133" s="5"/>
      <c r="V133" s="5"/>
      <c r="W133" s="5"/>
      <c r="X133" s="117"/>
      <c r="Y133" s="5"/>
      <c r="Z133" s="4"/>
      <c r="AA133" s="5"/>
      <c r="AB133" s="5"/>
      <c r="AC133" s="5"/>
      <c r="AD133" s="417"/>
      <c r="AE133" s="417"/>
      <c r="AF133" s="417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3:43" x14ac:dyDescent="0.2">
      <c r="C134" s="5"/>
      <c r="D134" s="5"/>
      <c r="E134" s="5"/>
      <c r="F134" s="5"/>
      <c r="G134" s="79"/>
      <c r="H134" s="79"/>
      <c r="I134" s="79"/>
      <c r="J134" s="79"/>
      <c r="K134" s="86"/>
      <c r="L134" s="86"/>
      <c r="M134" s="90"/>
      <c r="N134" s="90"/>
      <c r="O134" s="84"/>
      <c r="P134" s="84"/>
      <c r="Q134" s="90"/>
      <c r="R134" s="5"/>
      <c r="S134" s="5"/>
      <c r="T134" s="5"/>
      <c r="U134" s="5"/>
      <c r="V134" s="5"/>
      <c r="W134" s="5"/>
      <c r="X134" s="117"/>
      <c r="Y134" s="5"/>
      <c r="Z134" s="4"/>
      <c r="AA134" s="5"/>
      <c r="AB134" s="5"/>
      <c r="AC134" s="5"/>
      <c r="AD134" s="417"/>
      <c r="AE134" s="417"/>
      <c r="AF134" s="417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3:43" x14ac:dyDescent="0.2">
      <c r="C135" s="5"/>
      <c r="D135" s="5"/>
      <c r="E135" s="5"/>
      <c r="F135" s="5"/>
      <c r="G135" s="79"/>
      <c r="H135" s="79"/>
      <c r="I135" s="79"/>
      <c r="J135" s="79"/>
      <c r="K135" s="86"/>
      <c r="L135" s="86"/>
      <c r="M135" s="90"/>
      <c r="N135" s="90"/>
      <c r="O135" s="84"/>
      <c r="P135" s="84"/>
      <c r="Q135" s="90"/>
      <c r="R135" s="5"/>
      <c r="S135" s="5"/>
      <c r="T135" s="5"/>
      <c r="U135" s="5"/>
      <c r="V135" s="5"/>
      <c r="W135" s="5"/>
      <c r="X135" s="117"/>
      <c r="Y135" s="5"/>
      <c r="Z135" s="4"/>
      <c r="AA135" s="5"/>
      <c r="AB135" s="5"/>
      <c r="AC135" s="5"/>
      <c r="AD135" s="417"/>
      <c r="AE135" s="417"/>
      <c r="AF135" s="417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3:43" x14ac:dyDescent="0.2">
      <c r="C136" s="5"/>
      <c r="D136" s="5"/>
      <c r="E136" s="5"/>
      <c r="F136" s="5"/>
      <c r="G136" s="79"/>
      <c r="H136" s="79"/>
      <c r="I136" s="79"/>
      <c r="J136" s="79"/>
      <c r="K136" s="86"/>
      <c r="L136" s="86"/>
      <c r="M136" s="90"/>
      <c r="N136" s="90"/>
      <c r="O136" s="84"/>
      <c r="P136" s="84"/>
      <c r="Q136" s="90"/>
      <c r="R136" s="5"/>
      <c r="S136" s="5"/>
      <c r="T136" s="5"/>
      <c r="U136" s="5"/>
      <c r="V136" s="5"/>
      <c r="W136" s="5"/>
      <c r="X136" s="117"/>
      <c r="Y136" s="5"/>
      <c r="Z136" s="4"/>
      <c r="AA136" s="5"/>
      <c r="AB136" s="5"/>
      <c r="AC136" s="5"/>
      <c r="AD136" s="417"/>
      <c r="AE136" s="417"/>
      <c r="AF136" s="417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3:43" x14ac:dyDescent="0.2">
      <c r="C137" s="5"/>
      <c r="D137" s="5"/>
      <c r="E137" s="5"/>
      <c r="F137" s="5"/>
      <c r="G137" s="79"/>
      <c r="H137" s="79"/>
      <c r="I137" s="79"/>
      <c r="J137" s="79"/>
      <c r="K137" s="86"/>
      <c r="L137" s="86"/>
      <c r="M137" s="90"/>
      <c r="N137" s="90"/>
      <c r="O137" s="84"/>
      <c r="P137" s="84"/>
      <c r="Q137" s="90"/>
      <c r="R137" s="5"/>
      <c r="S137" s="5"/>
      <c r="T137" s="5"/>
      <c r="U137" s="5"/>
      <c r="V137" s="5"/>
      <c r="W137" s="5"/>
      <c r="X137" s="117"/>
      <c r="Y137" s="5"/>
      <c r="Z137" s="4"/>
      <c r="AA137" s="5"/>
      <c r="AB137" s="5"/>
      <c r="AC137" s="5"/>
      <c r="AD137" s="417"/>
      <c r="AE137" s="417"/>
      <c r="AF137" s="417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3:43" x14ac:dyDescent="0.2">
      <c r="C138" s="5"/>
      <c r="D138" s="5"/>
      <c r="E138" s="5"/>
      <c r="F138" s="5"/>
      <c r="G138" s="79"/>
      <c r="H138" s="79"/>
      <c r="I138" s="79"/>
      <c r="J138" s="79"/>
      <c r="K138" s="86"/>
      <c r="L138" s="86"/>
      <c r="M138" s="90"/>
      <c r="N138" s="90"/>
      <c r="O138" s="84"/>
      <c r="P138" s="84"/>
      <c r="Q138" s="90"/>
      <c r="R138" s="5"/>
      <c r="S138" s="5"/>
      <c r="T138" s="5"/>
      <c r="U138" s="5"/>
      <c r="V138" s="5"/>
      <c r="W138" s="5"/>
      <c r="X138" s="117"/>
      <c r="Y138" s="5"/>
      <c r="Z138" s="4"/>
      <c r="AA138" s="5"/>
      <c r="AB138" s="5"/>
      <c r="AC138" s="5"/>
      <c r="AD138" s="417"/>
      <c r="AE138" s="417"/>
      <c r="AF138" s="417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3:43" x14ac:dyDescent="0.2">
      <c r="C139" s="5"/>
      <c r="D139" s="5"/>
      <c r="E139" s="5"/>
      <c r="F139" s="5"/>
      <c r="G139" s="79"/>
      <c r="H139" s="79"/>
      <c r="I139" s="79"/>
      <c r="J139" s="79"/>
      <c r="K139" s="86"/>
      <c r="L139" s="86"/>
      <c r="M139" s="90"/>
      <c r="N139" s="90"/>
      <c r="O139" s="84"/>
      <c r="P139" s="84"/>
      <c r="Q139" s="90"/>
      <c r="R139" s="5"/>
      <c r="S139" s="5"/>
      <c r="T139" s="5"/>
      <c r="U139" s="5"/>
      <c r="V139" s="5"/>
      <c r="W139" s="5"/>
      <c r="X139" s="117"/>
      <c r="Y139" s="5"/>
      <c r="Z139" s="4"/>
      <c r="AA139" s="5"/>
      <c r="AB139" s="5"/>
      <c r="AC139" s="5"/>
      <c r="AD139" s="417"/>
      <c r="AE139" s="417"/>
      <c r="AF139" s="417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3:43" x14ac:dyDescent="0.2">
      <c r="C140" s="5"/>
      <c r="D140" s="5"/>
      <c r="E140" s="5"/>
      <c r="F140" s="5"/>
      <c r="G140" s="79"/>
      <c r="H140" s="79"/>
      <c r="I140" s="79"/>
      <c r="J140" s="79"/>
      <c r="K140" s="86"/>
      <c r="L140" s="86"/>
      <c r="M140" s="90"/>
      <c r="N140" s="90"/>
      <c r="O140" s="84"/>
      <c r="P140" s="84"/>
      <c r="Q140" s="90"/>
      <c r="R140" s="5"/>
      <c r="S140" s="5"/>
      <c r="T140" s="5"/>
      <c r="U140" s="5"/>
      <c r="V140" s="5"/>
      <c r="W140" s="5"/>
      <c r="X140" s="117"/>
      <c r="Y140" s="5"/>
      <c r="Z140" s="4"/>
      <c r="AA140" s="5"/>
      <c r="AB140" s="5"/>
      <c r="AC140" s="5"/>
      <c r="AD140" s="417"/>
      <c r="AE140" s="417"/>
      <c r="AF140" s="417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3:43" x14ac:dyDescent="0.2">
      <c r="C141" s="5"/>
      <c r="D141" s="5"/>
      <c r="E141" s="5"/>
      <c r="F141" s="5"/>
      <c r="G141" s="79"/>
      <c r="H141" s="79"/>
      <c r="I141" s="79"/>
      <c r="J141" s="79"/>
      <c r="K141" s="86"/>
      <c r="L141" s="86"/>
      <c r="M141" s="90"/>
      <c r="N141" s="90"/>
      <c r="O141" s="84"/>
      <c r="P141" s="84"/>
      <c r="Q141" s="90"/>
      <c r="R141" s="5"/>
      <c r="S141" s="5"/>
      <c r="T141" s="5"/>
      <c r="U141" s="5"/>
      <c r="V141" s="5"/>
      <c r="W141" s="5"/>
      <c r="X141" s="117"/>
      <c r="Y141" s="5"/>
      <c r="Z141" s="4"/>
      <c r="AA141" s="5"/>
      <c r="AB141" s="5"/>
      <c r="AC141" s="5"/>
      <c r="AD141" s="417"/>
      <c r="AE141" s="417"/>
      <c r="AF141" s="417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3:43" x14ac:dyDescent="0.2">
      <c r="C142" s="5"/>
      <c r="D142" s="5"/>
      <c r="E142" s="5"/>
      <c r="F142" s="5"/>
      <c r="G142" s="79"/>
      <c r="H142" s="79"/>
      <c r="I142" s="79"/>
      <c r="J142" s="79"/>
      <c r="K142" s="86"/>
      <c r="L142" s="86"/>
      <c r="M142" s="90"/>
      <c r="N142" s="90"/>
      <c r="O142" s="84"/>
      <c r="P142" s="84"/>
      <c r="Q142" s="90"/>
      <c r="R142" s="5"/>
      <c r="S142" s="5"/>
      <c r="T142" s="5"/>
      <c r="U142" s="5"/>
      <c r="V142" s="5"/>
      <c r="W142" s="5"/>
      <c r="X142" s="117"/>
      <c r="Y142" s="5"/>
      <c r="Z142" s="4"/>
      <c r="AA142" s="5"/>
      <c r="AB142" s="5"/>
      <c r="AC142" s="5"/>
      <c r="AD142" s="417"/>
      <c r="AE142" s="417"/>
      <c r="AF142" s="417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3:43" x14ac:dyDescent="0.2">
      <c r="C143" s="5"/>
      <c r="D143" s="5"/>
      <c r="E143" s="5"/>
      <c r="F143" s="5"/>
      <c r="G143" s="79"/>
      <c r="H143" s="79"/>
      <c r="I143" s="79"/>
      <c r="J143" s="79"/>
      <c r="K143" s="86"/>
      <c r="L143" s="86"/>
      <c r="M143" s="90"/>
      <c r="N143" s="90"/>
      <c r="O143" s="84"/>
      <c r="P143" s="84"/>
      <c r="Q143" s="90"/>
      <c r="R143" s="5"/>
      <c r="S143" s="5"/>
      <c r="T143" s="5"/>
      <c r="U143" s="5"/>
      <c r="V143" s="5"/>
      <c r="W143" s="5"/>
      <c r="X143" s="117"/>
      <c r="Y143" s="5"/>
      <c r="Z143" s="4"/>
      <c r="AA143" s="5"/>
      <c r="AB143" s="5"/>
      <c r="AC143" s="5"/>
      <c r="AD143" s="417"/>
      <c r="AE143" s="417"/>
      <c r="AF143" s="417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3:43" x14ac:dyDescent="0.2">
      <c r="C144" s="5"/>
      <c r="D144" s="5"/>
      <c r="E144" s="5"/>
      <c r="F144" s="5"/>
      <c r="G144" s="79"/>
      <c r="H144" s="79"/>
      <c r="I144" s="79"/>
      <c r="J144" s="79"/>
      <c r="K144" s="86"/>
      <c r="L144" s="86"/>
      <c r="M144" s="90"/>
      <c r="N144" s="90"/>
      <c r="O144" s="84"/>
      <c r="P144" s="84"/>
      <c r="Q144" s="90"/>
      <c r="R144" s="5"/>
      <c r="S144" s="5"/>
      <c r="T144" s="5"/>
      <c r="U144" s="5"/>
      <c r="V144" s="5"/>
      <c r="W144" s="5"/>
      <c r="X144" s="117"/>
      <c r="Y144" s="5"/>
      <c r="Z144" s="4"/>
      <c r="AA144" s="5"/>
      <c r="AB144" s="5"/>
      <c r="AC144" s="5"/>
      <c r="AD144" s="417"/>
      <c r="AE144" s="417"/>
      <c r="AF144" s="417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3:43" x14ac:dyDescent="0.2">
      <c r="C145" s="5"/>
      <c r="D145" s="5"/>
      <c r="E145" s="5"/>
      <c r="F145" s="5"/>
      <c r="G145" s="79"/>
      <c r="H145" s="79"/>
      <c r="I145" s="79"/>
      <c r="J145" s="79"/>
      <c r="K145" s="86"/>
      <c r="L145" s="86"/>
      <c r="M145" s="90"/>
      <c r="N145" s="90"/>
      <c r="O145" s="84"/>
      <c r="P145" s="84"/>
      <c r="Q145" s="90"/>
      <c r="R145" s="5"/>
      <c r="S145" s="5"/>
      <c r="T145" s="5"/>
      <c r="U145" s="5"/>
      <c r="V145" s="5"/>
      <c r="W145" s="5"/>
      <c r="X145" s="117"/>
      <c r="Y145" s="5"/>
      <c r="Z145" s="4"/>
      <c r="AA145" s="5"/>
      <c r="AB145" s="5"/>
      <c r="AC145" s="5"/>
      <c r="AD145" s="417"/>
      <c r="AE145" s="417"/>
      <c r="AF145" s="417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3:43" x14ac:dyDescent="0.2">
      <c r="C146" s="5"/>
      <c r="D146" s="5"/>
      <c r="E146" s="5"/>
      <c r="F146" s="5"/>
      <c r="G146" s="79"/>
      <c r="H146" s="79"/>
      <c r="I146" s="79"/>
      <c r="J146" s="79"/>
      <c r="K146" s="86"/>
      <c r="L146" s="86"/>
      <c r="M146" s="90"/>
      <c r="N146" s="90"/>
      <c r="O146" s="84"/>
      <c r="P146" s="84"/>
      <c r="Q146" s="90"/>
      <c r="R146" s="5"/>
      <c r="S146" s="5"/>
      <c r="T146" s="5"/>
      <c r="U146" s="5"/>
      <c r="V146" s="5"/>
      <c r="W146" s="5"/>
      <c r="X146" s="117"/>
      <c r="Y146" s="5"/>
      <c r="Z146" s="4"/>
      <c r="AA146" s="5"/>
      <c r="AB146" s="5"/>
      <c r="AC146" s="5"/>
      <c r="AD146" s="417"/>
      <c r="AE146" s="417"/>
      <c r="AF146" s="417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3:43" x14ac:dyDescent="0.2">
      <c r="C147" s="5"/>
      <c r="D147" s="5"/>
      <c r="E147" s="5"/>
      <c r="F147" s="5"/>
      <c r="G147" s="79"/>
      <c r="H147" s="79"/>
      <c r="I147" s="79"/>
      <c r="J147" s="79"/>
      <c r="K147" s="86"/>
      <c r="L147" s="86"/>
      <c r="M147" s="90"/>
      <c r="N147" s="90"/>
      <c r="O147" s="84"/>
      <c r="P147" s="84"/>
      <c r="Q147" s="90"/>
      <c r="R147" s="5"/>
      <c r="S147" s="5"/>
      <c r="T147" s="5"/>
      <c r="U147" s="5"/>
      <c r="V147" s="5"/>
      <c r="W147" s="5"/>
      <c r="X147" s="117"/>
      <c r="Y147" s="5"/>
      <c r="Z147" s="4"/>
      <c r="AA147" s="5"/>
      <c r="AB147" s="5"/>
      <c r="AC147" s="5"/>
      <c r="AD147" s="417"/>
      <c r="AE147" s="417"/>
      <c r="AF147" s="417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3:43" x14ac:dyDescent="0.2">
      <c r="C148" s="5"/>
      <c r="D148" s="5"/>
      <c r="E148" s="5"/>
      <c r="F148" s="5"/>
      <c r="G148" s="79"/>
      <c r="H148" s="79"/>
      <c r="I148" s="79"/>
      <c r="J148" s="79"/>
      <c r="K148" s="86"/>
      <c r="L148" s="86"/>
      <c r="M148" s="90"/>
      <c r="N148" s="90"/>
      <c r="O148" s="84"/>
      <c r="P148" s="84"/>
      <c r="Q148" s="90"/>
      <c r="R148" s="5"/>
      <c r="S148" s="5"/>
      <c r="T148" s="5"/>
      <c r="U148" s="5"/>
      <c r="V148" s="5"/>
      <c r="W148" s="5"/>
      <c r="X148" s="117"/>
      <c r="Y148" s="5"/>
      <c r="Z148" s="4"/>
      <c r="AA148" s="5"/>
      <c r="AB148" s="5"/>
      <c r="AC148" s="5"/>
      <c r="AD148" s="417"/>
      <c r="AE148" s="417"/>
      <c r="AF148" s="417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3:43" x14ac:dyDescent="0.2">
      <c r="C149" s="5"/>
      <c r="D149" s="5"/>
      <c r="E149" s="5"/>
      <c r="F149" s="5"/>
      <c r="G149" s="79"/>
      <c r="H149" s="79"/>
      <c r="I149" s="79"/>
      <c r="J149" s="79"/>
      <c r="K149" s="86"/>
      <c r="L149" s="86"/>
      <c r="M149" s="90"/>
      <c r="N149" s="90"/>
      <c r="O149" s="84"/>
      <c r="P149" s="84"/>
      <c r="Q149" s="90"/>
      <c r="R149" s="5"/>
      <c r="S149" s="5"/>
      <c r="T149" s="5"/>
      <c r="U149" s="5"/>
      <c r="V149" s="5"/>
      <c r="W149" s="5"/>
      <c r="X149" s="117"/>
      <c r="Y149" s="5"/>
      <c r="Z149" s="4"/>
      <c r="AA149" s="5"/>
      <c r="AB149" s="5"/>
      <c r="AC149" s="5"/>
      <c r="AD149" s="417"/>
      <c r="AE149" s="417"/>
      <c r="AF149" s="417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3:43" x14ac:dyDescent="0.2">
      <c r="C150" s="5"/>
      <c r="D150" s="5"/>
      <c r="E150" s="5"/>
      <c r="F150" s="5"/>
      <c r="G150" s="79"/>
      <c r="H150" s="79"/>
      <c r="I150" s="79"/>
      <c r="J150" s="79"/>
      <c r="K150" s="86"/>
      <c r="L150" s="86"/>
      <c r="M150" s="90"/>
      <c r="N150" s="90"/>
      <c r="O150" s="84"/>
      <c r="P150" s="84"/>
      <c r="Q150" s="90"/>
      <c r="R150" s="5"/>
      <c r="S150" s="5"/>
      <c r="T150" s="5"/>
      <c r="U150" s="5"/>
      <c r="V150" s="5"/>
      <c r="W150" s="5"/>
      <c r="X150" s="117"/>
      <c r="Y150" s="5"/>
      <c r="Z150" s="4"/>
      <c r="AA150" s="5"/>
      <c r="AB150" s="5"/>
      <c r="AC150" s="5"/>
      <c r="AD150" s="417"/>
      <c r="AE150" s="417"/>
      <c r="AF150" s="417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3:43" x14ac:dyDescent="0.2">
      <c r="C151" s="5"/>
      <c r="D151" s="5"/>
      <c r="E151" s="5"/>
      <c r="F151" s="5"/>
      <c r="G151" s="79"/>
      <c r="H151" s="79"/>
      <c r="I151" s="79"/>
      <c r="J151" s="79"/>
      <c r="K151" s="86"/>
      <c r="L151" s="86"/>
      <c r="M151" s="90"/>
      <c r="N151" s="90"/>
      <c r="O151" s="84"/>
      <c r="P151" s="84"/>
      <c r="Q151" s="90"/>
      <c r="R151" s="5"/>
      <c r="S151" s="5"/>
      <c r="T151" s="5"/>
      <c r="U151" s="5"/>
      <c r="V151" s="5"/>
      <c r="W151" s="5"/>
      <c r="X151" s="117"/>
      <c r="Y151" s="5"/>
      <c r="Z151" s="4"/>
      <c r="AA151" s="5"/>
      <c r="AB151" s="5"/>
      <c r="AC151" s="5"/>
      <c r="AD151" s="417"/>
      <c r="AE151" s="417"/>
      <c r="AF151" s="417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3:43" x14ac:dyDescent="0.2">
      <c r="C152" s="5"/>
      <c r="D152" s="5"/>
      <c r="E152" s="5"/>
      <c r="F152" s="5"/>
      <c r="G152" s="79"/>
      <c r="H152" s="79"/>
      <c r="I152" s="79"/>
      <c r="J152" s="79"/>
      <c r="K152" s="86"/>
      <c r="L152" s="86"/>
      <c r="M152" s="90"/>
      <c r="N152" s="90"/>
      <c r="O152" s="84"/>
      <c r="P152" s="84"/>
      <c r="Q152" s="90"/>
      <c r="R152" s="5"/>
      <c r="S152" s="5"/>
      <c r="T152" s="5"/>
      <c r="U152" s="5"/>
      <c r="V152" s="5"/>
      <c r="W152" s="5"/>
      <c r="X152" s="117"/>
      <c r="Y152" s="5"/>
      <c r="Z152" s="4"/>
      <c r="AA152" s="5"/>
      <c r="AB152" s="5"/>
      <c r="AC152" s="5"/>
      <c r="AD152" s="417"/>
      <c r="AE152" s="417"/>
      <c r="AF152" s="417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3:43" x14ac:dyDescent="0.2">
      <c r="C153" s="5"/>
      <c r="D153" s="5"/>
      <c r="E153" s="5"/>
      <c r="F153" s="5"/>
      <c r="G153" s="79"/>
      <c r="H153" s="79"/>
      <c r="I153" s="79"/>
      <c r="J153" s="79"/>
      <c r="K153" s="86"/>
      <c r="L153" s="86"/>
      <c r="M153" s="90"/>
      <c r="N153" s="90"/>
      <c r="O153" s="84"/>
      <c r="P153" s="84"/>
      <c r="Q153" s="90"/>
      <c r="R153" s="5"/>
      <c r="S153" s="5"/>
      <c r="T153" s="5"/>
      <c r="U153" s="5"/>
      <c r="V153" s="5"/>
      <c r="W153" s="5"/>
      <c r="X153" s="117"/>
      <c r="Y153" s="5"/>
      <c r="Z153" s="4"/>
      <c r="AA153" s="5"/>
      <c r="AB153" s="5"/>
      <c r="AC153" s="5"/>
      <c r="AD153" s="417"/>
      <c r="AE153" s="417"/>
      <c r="AF153" s="417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3:43" x14ac:dyDescent="0.2">
      <c r="C154" s="5"/>
      <c r="D154" s="5"/>
      <c r="E154" s="5"/>
      <c r="F154" s="5"/>
      <c r="G154" s="79"/>
      <c r="H154" s="79"/>
      <c r="I154" s="79"/>
      <c r="J154" s="79"/>
      <c r="K154" s="86"/>
      <c r="L154" s="86"/>
      <c r="M154" s="90"/>
      <c r="N154" s="90"/>
      <c r="O154" s="84"/>
      <c r="P154" s="84"/>
      <c r="Q154" s="90"/>
      <c r="R154" s="5"/>
      <c r="S154" s="5"/>
      <c r="T154" s="5"/>
      <c r="U154" s="5"/>
      <c r="V154" s="5"/>
      <c r="W154" s="5"/>
      <c r="X154" s="117"/>
      <c r="Y154" s="5"/>
      <c r="Z154" s="4"/>
      <c r="AA154" s="5"/>
      <c r="AB154" s="5"/>
      <c r="AC154" s="5"/>
      <c r="AD154" s="417"/>
      <c r="AE154" s="417"/>
      <c r="AF154" s="417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3:43" x14ac:dyDescent="0.2">
      <c r="C155" s="5"/>
      <c r="D155" s="5"/>
      <c r="E155" s="5"/>
      <c r="F155" s="5"/>
      <c r="G155" s="79"/>
      <c r="H155" s="79"/>
      <c r="I155" s="79"/>
      <c r="J155" s="79"/>
      <c r="K155" s="86"/>
      <c r="L155" s="86"/>
      <c r="M155" s="90"/>
      <c r="N155" s="90"/>
      <c r="O155" s="84"/>
      <c r="P155" s="84"/>
      <c r="Q155" s="90"/>
      <c r="R155" s="5"/>
      <c r="S155" s="5"/>
      <c r="T155" s="5"/>
      <c r="U155" s="5"/>
      <c r="V155" s="5"/>
      <c r="W155" s="5"/>
      <c r="X155" s="117"/>
      <c r="Y155" s="5"/>
      <c r="Z155" s="4"/>
      <c r="AA155" s="5"/>
      <c r="AB155" s="5"/>
      <c r="AC155" s="5"/>
      <c r="AD155" s="417"/>
      <c r="AE155" s="417"/>
      <c r="AF155" s="417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3:43" x14ac:dyDescent="0.2">
      <c r="C156" s="5"/>
      <c r="D156" s="5"/>
      <c r="E156" s="5"/>
      <c r="F156" s="5"/>
      <c r="G156" s="79"/>
      <c r="H156" s="79"/>
      <c r="I156" s="79"/>
      <c r="J156" s="79"/>
      <c r="K156" s="86"/>
      <c r="L156" s="86"/>
      <c r="M156" s="90"/>
      <c r="N156" s="90"/>
      <c r="O156" s="84"/>
      <c r="P156" s="84"/>
      <c r="Q156" s="90"/>
      <c r="R156" s="5"/>
      <c r="S156" s="5"/>
      <c r="T156" s="5"/>
      <c r="U156" s="5"/>
      <c r="V156" s="5"/>
      <c r="W156" s="5"/>
      <c r="X156" s="117"/>
      <c r="Y156" s="5"/>
      <c r="Z156" s="4"/>
      <c r="AA156" s="5"/>
      <c r="AB156" s="5"/>
      <c r="AC156" s="5"/>
      <c r="AD156" s="417"/>
      <c r="AE156" s="417"/>
      <c r="AF156" s="417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3:43" x14ac:dyDescent="0.2">
      <c r="C157" s="5"/>
      <c r="D157" s="5"/>
      <c r="E157" s="5"/>
      <c r="F157" s="5"/>
      <c r="G157" s="79"/>
      <c r="H157" s="79"/>
      <c r="I157" s="79"/>
      <c r="J157" s="79"/>
      <c r="K157" s="86"/>
      <c r="L157" s="86"/>
      <c r="M157" s="90"/>
      <c r="N157" s="90"/>
      <c r="O157" s="84"/>
      <c r="P157" s="84"/>
      <c r="Q157" s="90"/>
      <c r="R157" s="5"/>
      <c r="S157" s="5"/>
      <c r="T157" s="5"/>
      <c r="U157" s="5"/>
      <c r="V157" s="5"/>
      <c r="W157" s="5"/>
      <c r="X157" s="117"/>
      <c r="Y157" s="5"/>
      <c r="Z157" s="4"/>
      <c r="AA157" s="5"/>
      <c r="AB157" s="5"/>
      <c r="AC157" s="5"/>
      <c r="AD157" s="417"/>
      <c r="AE157" s="417"/>
      <c r="AF157" s="417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3:43" x14ac:dyDescent="0.2">
      <c r="C158" s="5"/>
      <c r="D158" s="5"/>
      <c r="E158" s="5"/>
      <c r="F158" s="5"/>
      <c r="G158" s="79"/>
      <c r="H158" s="79"/>
      <c r="I158" s="79"/>
      <c r="J158" s="79"/>
      <c r="K158" s="86"/>
      <c r="L158" s="86"/>
      <c r="M158" s="90"/>
      <c r="N158" s="90"/>
      <c r="O158" s="84"/>
      <c r="P158" s="84"/>
      <c r="Q158" s="90"/>
      <c r="R158" s="5"/>
      <c r="S158" s="5"/>
      <c r="T158" s="5"/>
      <c r="U158" s="5"/>
      <c r="V158" s="5"/>
      <c r="W158" s="5"/>
      <c r="X158" s="117"/>
      <c r="Y158" s="5"/>
      <c r="Z158" s="4"/>
      <c r="AA158" s="5"/>
      <c r="AB158" s="5"/>
      <c r="AC158" s="5"/>
      <c r="AD158" s="417"/>
      <c r="AE158" s="417"/>
      <c r="AF158" s="417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3:43" x14ac:dyDescent="0.2">
      <c r="C159" s="5"/>
      <c r="D159" s="5"/>
      <c r="E159" s="5"/>
      <c r="F159" s="5"/>
      <c r="G159" s="79"/>
      <c r="H159" s="79"/>
      <c r="I159" s="79"/>
      <c r="J159" s="79"/>
      <c r="K159" s="86"/>
      <c r="L159" s="86"/>
      <c r="M159" s="90"/>
      <c r="N159" s="90"/>
      <c r="O159" s="84"/>
      <c r="P159" s="84"/>
      <c r="Q159" s="90"/>
      <c r="R159" s="5"/>
      <c r="S159" s="5"/>
      <c r="T159" s="5"/>
      <c r="U159" s="5"/>
      <c r="V159" s="5"/>
      <c r="W159" s="5"/>
      <c r="X159" s="117"/>
      <c r="Y159" s="5"/>
      <c r="Z159" s="4"/>
      <c r="AA159" s="5"/>
      <c r="AB159" s="5"/>
      <c r="AC159" s="5"/>
      <c r="AD159" s="417"/>
      <c r="AE159" s="417"/>
      <c r="AF159" s="417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3:43" x14ac:dyDescent="0.2">
      <c r="C160" s="5"/>
      <c r="D160" s="5"/>
      <c r="E160" s="5"/>
      <c r="F160" s="5"/>
      <c r="G160" s="79"/>
      <c r="H160" s="79"/>
      <c r="I160" s="79"/>
      <c r="J160" s="79"/>
      <c r="K160" s="86"/>
      <c r="L160" s="86"/>
      <c r="M160" s="90"/>
      <c r="N160" s="90"/>
      <c r="O160" s="84"/>
      <c r="P160" s="84"/>
      <c r="Q160" s="90"/>
      <c r="R160" s="5"/>
      <c r="S160" s="5"/>
      <c r="T160" s="5"/>
      <c r="U160" s="5"/>
      <c r="V160" s="5"/>
      <c r="W160" s="5"/>
      <c r="X160" s="117"/>
      <c r="Y160" s="5"/>
      <c r="Z160" s="4"/>
      <c r="AA160" s="5"/>
      <c r="AB160" s="5"/>
      <c r="AC160" s="5"/>
      <c r="AD160" s="417"/>
      <c r="AE160" s="417"/>
      <c r="AF160" s="417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3:43" x14ac:dyDescent="0.2">
      <c r="C161" s="5"/>
      <c r="D161" s="5"/>
      <c r="E161" s="5"/>
      <c r="F161" s="5"/>
      <c r="G161" s="79"/>
      <c r="H161" s="79"/>
      <c r="I161" s="79"/>
      <c r="J161" s="79"/>
      <c r="K161" s="86"/>
      <c r="L161" s="86"/>
      <c r="M161" s="90"/>
      <c r="N161" s="90"/>
      <c r="O161" s="84"/>
      <c r="P161" s="84"/>
      <c r="Q161" s="90"/>
      <c r="R161" s="5"/>
      <c r="S161" s="5"/>
      <c r="T161" s="5"/>
      <c r="U161" s="5"/>
      <c r="V161" s="5"/>
      <c r="W161" s="5"/>
      <c r="X161" s="117"/>
      <c r="Y161" s="5"/>
      <c r="Z161" s="4"/>
      <c r="AA161" s="5"/>
      <c r="AB161" s="5"/>
      <c r="AC161" s="5"/>
      <c r="AD161" s="417"/>
      <c r="AE161" s="417"/>
      <c r="AF161" s="417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3:43" x14ac:dyDescent="0.2">
      <c r="C162" s="5"/>
      <c r="D162" s="5"/>
      <c r="E162" s="5"/>
      <c r="F162" s="5"/>
      <c r="G162" s="79"/>
      <c r="H162" s="79"/>
      <c r="I162" s="79"/>
      <c r="J162" s="79"/>
      <c r="K162" s="86"/>
      <c r="L162" s="86"/>
      <c r="M162" s="90"/>
      <c r="N162" s="90"/>
      <c r="O162" s="84"/>
      <c r="P162" s="84"/>
      <c r="Q162" s="90"/>
      <c r="R162" s="5"/>
      <c r="S162" s="5"/>
      <c r="T162" s="5"/>
      <c r="U162" s="5"/>
      <c r="V162" s="5"/>
      <c r="W162" s="5"/>
      <c r="X162" s="117"/>
      <c r="Y162" s="5"/>
      <c r="Z162" s="4"/>
      <c r="AA162" s="5"/>
      <c r="AB162" s="5"/>
      <c r="AC162" s="5"/>
      <c r="AD162" s="417"/>
      <c r="AE162" s="417"/>
      <c r="AF162" s="417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3:43" x14ac:dyDescent="0.2">
      <c r="C163" s="5"/>
      <c r="D163" s="5"/>
      <c r="E163" s="5"/>
      <c r="F163" s="5"/>
      <c r="G163" s="79"/>
      <c r="H163" s="79"/>
      <c r="I163" s="79"/>
      <c r="J163" s="79"/>
      <c r="K163" s="86"/>
      <c r="L163" s="86"/>
      <c r="M163" s="90"/>
      <c r="N163" s="90"/>
      <c r="O163" s="84"/>
      <c r="P163" s="84"/>
      <c r="Q163" s="90"/>
      <c r="R163" s="5"/>
      <c r="S163" s="5"/>
      <c r="T163" s="5"/>
      <c r="U163" s="5"/>
      <c r="V163" s="5"/>
      <c r="W163" s="5"/>
      <c r="X163" s="117"/>
      <c r="Y163" s="5"/>
      <c r="Z163" s="4"/>
      <c r="AA163" s="5"/>
      <c r="AB163" s="5"/>
      <c r="AC163" s="5"/>
      <c r="AD163" s="417"/>
      <c r="AE163" s="417"/>
      <c r="AF163" s="417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3:43" x14ac:dyDescent="0.2">
      <c r="C164" s="5"/>
      <c r="D164" s="5"/>
      <c r="E164" s="5"/>
      <c r="F164" s="5"/>
      <c r="G164" s="79"/>
      <c r="H164" s="79"/>
      <c r="I164" s="79"/>
      <c r="J164" s="79"/>
      <c r="K164" s="86"/>
      <c r="L164" s="86"/>
      <c r="M164" s="90"/>
      <c r="N164" s="90"/>
      <c r="O164" s="84"/>
      <c r="P164" s="84"/>
      <c r="Q164" s="90"/>
      <c r="R164" s="5"/>
      <c r="S164" s="5"/>
      <c r="T164" s="5"/>
      <c r="U164" s="5"/>
      <c r="V164" s="5"/>
      <c r="W164" s="5"/>
      <c r="X164" s="117"/>
      <c r="Y164" s="5"/>
      <c r="Z164" s="4"/>
      <c r="AA164" s="5"/>
      <c r="AB164" s="5"/>
      <c r="AC164" s="5"/>
      <c r="AD164" s="417"/>
      <c r="AE164" s="417"/>
      <c r="AF164" s="417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3:43" x14ac:dyDescent="0.2">
      <c r="C165" s="5"/>
      <c r="D165" s="5"/>
      <c r="E165" s="5"/>
      <c r="F165" s="5"/>
      <c r="G165" s="79"/>
      <c r="H165" s="79"/>
      <c r="I165" s="79"/>
      <c r="J165" s="79"/>
      <c r="K165" s="86"/>
      <c r="L165" s="86"/>
      <c r="M165" s="90"/>
      <c r="N165" s="90"/>
      <c r="O165" s="84"/>
      <c r="P165" s="84"/>
      <c r="Q165" s="90"/>
      <c r="R165" s="5"/>
      <c r="S165" s="5"/>
      <c r="T165" s="5"/>
      <c r="U165" s="5"/>
      <c r="V165" s="5"/>
      <c r="W165" s="5"/>
      <c r="X165" s="117"/>
      <c r="Y165" s="5"/>
      <c r="Z165" s="4"/>
      <c r="AA165" s="5"/>
      <c r="AB165" s="5"/>
      <c r="AC165" s="5"/>
      <c r="AD165" s="417"/>
      <c r="AE165" s="417"/>
      <c r="AF165" s="417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3:43" x14ac:dyDescent="0.2">
      <c r="C166" s="5"/>
      <c r="D166" s="5"/>
      <c r="E166" s="5"/>
      <c r="F166" s="5"/>
      <c r="G166" s="79"/>
      <c r="H166" s="79"/>
      <c r="I166" s="79"/>
      <c r="J166" s="79"/>
      <c r="K166" s="86"/>
      <c r="L166" s="86"/>
      <c r="M166" s="90"/>
      <c r="N166" s="90"/>
      <c r="O166" s="84"/>
      <c r="P166" s="84"/>
      <c r="Q166" s="90"/>
      <c r="R166" s="5"/>
      <c r="S166" s="5"/>
      <c r="T166" s="5"/>
      <c r="U166" s="5"/>
      <c r="V166" s="5"/>
      <c r="W166" s="5"/>
      <c r="X166" s="117"/>
      <c r="Y166" s="5"/>
      <c r="Z166" s="4"/>
      <c r="AA166" s="5"/>
      <c r="AB166" s="5"/>
      <c r="AC166" s="5"/>
      <c r="AD166" s="417"/>
      <c r="AE166" s="417"/>
      <c r="AF166" s="417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3:43" x14ac:dyDescent="0.2">
      <c r="C167" s="5"/>
      <c r="D167" s="5"/>
      <c r="E167" s="5"/>
      <c r="F167" s="5"/>
      <c r="G167" s="79"/>
      <c r="H167" s="79"/>
      <c r="I167" s="79"/>
      <c r="J167" s="79"/>
      <c r="K167" s="86"/>
      <c r="L167" s="86"/>
      <c r="M167" s="90"/>
      <c r="N167" s="90"/>
      <c r="O167" s="84"/>
      <c r="P167" s="84"/>
      <c r="Q167" s="90"/>
      <c r="R167" s="5"/>
      <c r="S167" s="5"/>
      <c r="T167" s="5"/>
      <c r="U167" s="5"/>
      <c r="V167" s="5"/>
      <c r="W167" s="5"/>
      <c r="X167" s="117"/>
      <c r="Y167" s="5"/>
      <c r="Z167" s="4"/>
      <c r="AA167" s="5"/>
      <c r="AB167" s="5"/>
      <c r="AC167" s="5"/>
      <c r="AD167" s="417"/>
      <c r="AE167" s="417"/>
      <c r="AF167" s="417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3:43" x14ac:dyDescent="0.2">
      <c r="C168" s="5"/>
      <c r="D168" s="5"/>
      <c r="E168" s="5"/>
      <c r="F168" s="5"/>
      <c r="G168" s="79"/>
      <c r="H168" s="79"/>
      <c r="I168" s="79"/>
      <c r="J168" s="79"/>
      <c r="K168" s="86"/>
      <c r="L168" s="86"/>
      <c r="M168" s="90"/>
      <c r="N168" s="90"/>
      <c r="O168" s="84"/>
      <c r="P168" s="84"/>
      <c r="Q168" s="90"/>
      <c r="R168" s="5"/>
      <c r="S168" s="5"/>
      <c r="T168" s="5"/>
      <c r="U168" s="5"/>
      <c r="V168" s="5"/>
      <c r="W168" s="5"/>
      <c r="X168" s="117"/>
      <c r="Y168" s="5"/>
      <c r="Z168" s="4"/>
      <c r="AA168" s="5"/>
      <c r="AB168" s="5"/>
      <c r="AC168" s="5"/>
      <c r="AD168" s="417"/>
      <c r="AE168" s="417"/>
      <c r="AF168" s="417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3:43" x14ac:dyDescent="0.2">
      <c r="C169" s="5"/>
      <c r="D169" s="5"/>
      <c r="E169" s="5"/>
      <c r="F169" s="5"/>
      <c r="G169" s="79"/>
      <c r="H169" s="79"/>
      <c r="I169" s="79"/>
      <c r="J169" s="79"/>
      <c r="K169" s="86"/>
      <c r="L169" s="86"/>
      <c r="M169" s="90"/>
      <c r="N169" s="90"/>
      <c r="O169" s="84"/>
      <c r="P169" s="84"/>
      <c r="Q169" s="90"/>
      <c r="R169" s="5"/>
      <c r="S169" s="5"/>
      <c r="T169" s="5"/>
      <c r="U169" s="5"/>
      <c r="V169" s="5"/>
      <c r="W169" s="5"/>
      <c r="X169" s="117"/>
      <c r="Y169" s="5"/>
      <c r="Z169" s="4"/>
      <c r="AA169" s="5"/>
      <c r="AB169" s="5"/>
      <c r="AC169" s="5"/>
      <c r="AD169" s="417"/>
      <c r="AE169" s="417"/>
      <c r="AF169" s="417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3:43" x14ac:dyDescent="0.2">
      <c r="C170" s="5"/>
      <c r="D170" s="5"/>
      <c r="E170" s="5"/>
      <c r="F170" s="5"/>
      <c r="G170" s="79"/>
      <c r="H170" s="79"/>
      <c r="I170" s="79"/>
      <c r="J170" s="79"/>
      <c r="K170" s="86"/>
      <c r="L170" s="86"/>
      <c r="M170" s="90"/>
      <c r="N170" s="90"/>
      <c r="O170" s="84"/>
      <c r="P170" s="84"/>
      <c r="Q170" s="90"/>
      <c r="R170" s="5"/>
      <c r="S170" s="5"/>
      <c r="T170" s="5"/>
      <c r="U170" s="5"/>
      <c r="V170" s="5"/>
      <c r="W170" s="5"/>
      <c r="X170" s="117"/>
      <c r="Y170" s="5"/>
      <c r="Z170" s="4"/>
      <c r="AA170" s="5"/>
      <c r="AB170" s="5"/>
      <c r="AC170" s="5"/>
      <c r="AD170" s="417"/>
      <c r="AE170" s="417"/>
      <c r="AF170" s="417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3:43" x14ac:dyDescent="0.2">
      <c r="C171" s="5"/>
      <c r="D171" s="5"/>
      <c r="E171" s="5"/>
      <c r="F171" s="5"/>
      <c r="G171" s="79"/>
      <c r="H171" s="79"/>
      <c r="I171" s="79"/>
      <c r="J171" s="79"/>
      <c r="K171" s="86"/>
      <c r="L171" s="86"/>
      <c r="M171" s="90"/>
      <c r="N171" s="90"/>
      <c r="O171" s="84"/>
      <c r="P171" s="84"/>
      <c r="Q171" s="90"/>
      <c r="R171" s="5"/>
      <c r="S171" s="5"/>
      <c r="T171" s="5"/>
      <c r="U171" s="5"/>
      <c r="V171" s="5"/>
      <c r="W171" s="5"/>
      <c r="X171" s="117"/>
      <c r="Y171" s="5"/>
      <c r="Z171" s="4"/>
      <c r="AA171" s="5"/>
      <c r="AB171" s="5"/>
      <c r="AC171" s="5"/>
      <c r="AD171" s="417"/>
      <c r="AE171" s="417"/>
      <c r="AF171" s="417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3:43" x14ac:dyDescent="0.2">
      <c r="C172" s="5"/>
      <c r="D172" s="5"/>
      <c r="E172" s="5"/>
      <c r="F172" s="5"/>
      <c r="G172" s="79"/>
      <c r="H172" s="79"/>
      <c r="I172" s="79"/>
      <c r="J172" s="79"/>
      <c r="K172" s="86"/>
      <c r="L172" s="86"/>
      <c r="M172" s="90"/>
      <c r="N172" s="90"/>
      <c r="O172" s="84"/>
      <c r="P172" s="84"/>
      <c r="Q172" s="90"/>
      <c r="R172" s="5"/>
      <c r="S172" s="5"/>
      <c r="T172" s="5"/>
      <c r="U172" s="5"/>
      <c r="V172" s="5"/>
      <c r="W172" s="5"/>
      <c r="X172" s="117"/>
      <c r="Y172" s="5"/>
      <c r="Z172" s="4"/>
      <c r="AA172" s="5"/>
      <c r="AB172" s="5"/>
      <c r="AC172" s="5"/>
      <c r="AD172" s="417"/>
      <c r="AE172" s="417"/>
      <c r="AF172" s="417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3:43" x14ac:dyDescent="0.2">
      <c r="C173" s="5"/>
      <c r="D173" s="5"/>
      <c r="E173" s="5"/>
      <c r="F173" s="5"/>
      <c r="G173" s="79"/>
      <c r="H173" s="79"/>
      <c r="I173" s="79"/>
      <c r="J173" s="79"/>
      <c r="K173" s="86"/>
      <c r="L173" s="86"/>
      <c r="M173" s="90"/>
      <c r="N173" s="90"/>
      <c r="O173" s="84"/>
      <c r="P173" s="84"/>
      <c r="Q173" s="90"/>
      <c r="R173" s="5"/>
      <c r="S173" s="5"/>
      <c r="T173" s="5"/>
      <c r="U173" s="5"/>
      <c r="V173" s="5"/>
      <c r="W173" s="5"/>
      <c r="X173" s="117"/>
      <c r="Y173" s="5"/>
      <c r="Z173" s="4"/>
      <c r="AA173" s="5"/>
      <c r="AB173" s="5"/>
      <c r="AC173" s="5"/>
      <c r="AD173" s="417"/>
      <c r="AE173" s="417"/>
      <c r="AF173" s="417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3:43" x14ac:dyDescent="0.2">
      <c r="C174" s="5"/>
      <c r="D174" s="5"/>
      <c r="E174" s="5"/>
      <c r="F174" s="5"/>
      <c r="G174" s="79"/>
      <c r="H174" s="79"/>
      <c r="I174" s="79"/>
      <c r="J174" s="79"/>
      <c r="K174" s="86"/>
      <c r="L174" s="86"/>
      <c r="M174" s="90"/>
      <c r="N174" s="90"/>
      <c r="O174" s="84"/>
      <c r="P174" s="84"/>
      <c r="Q174" s="90"/>
      <c r="R174" s="5"/>
      <c r="S174" s="5"/>
      <c r="T174" s="5"/>
      <c r="U174" s="5"/>
      <c r="V174" s="5"/>
      <c r="W174" s="5"/>
      <c r="X174" s="117"/>
      <c r="Y174" s="5"/>
      <c r="Z174" s="4"/>
      <c r="AA174" s="5"/>
      <c r="AB174" s="5"/>
      <c r="AC174" s="5"/>
      <c r="AD174" s="417"/>
      <c r="AE174" s="417"/>
      <c r="AF174" s="417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3:43" x14ac:dyDescent="0.2">
      <c r="C175" s="5"/>
      <c r="D175" s="5"/>
      <c r="E175" s="5"/>
      <c r="F175" s="5"/>
      <c r="G175" s="79"/>
      <c r="H175" s="79"/>
      <c r="I175" s="79"/>
      <c r="J175" s="79"/>
      <c r="K175" s="86"/>
      <c r="L175" s="86"/>
      <c r="M175" s="90"/>
      <c r="N175" s="90"/>
      <c r="O175" s="84"/>
      <c r="P175" s="84"/>
      <c r="Q175" s="90"/>
      <c r="R175" s="5"/>
      <c r="S175" s="5"/>
      <c r="T175" s="5"/>
      <c r="U175" s="5"/>
      <c r="V175" s="5"/>
      <c r="W175" s="5"/>
      <c r="X175" s="117"/>
      <c r="Y175" s="5"/>
      <c r="Z175" s="4"/>
      <c r="AA175" s="5"/>
      <c r="AB175" s="5"/>
      <c r="AC175" s="5"/>
      <c r="AD175" s="417"/>
      <c r="AE175" s="417"/>
      <c r="AF175" s="417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3:43" x14ac:dyDescent="0.2">
      <c r="C176" s="5"/>
      <c r="D176" s="5"/>
      <c r="E176" s="5"/>
      <c r="F176" s="5"/>
      <c r="G176" s="79"/>
      <c r="H176" s="79"/>
      <c r="I176" s="79"/>
      <c r="J176" s="79"/>
      <c r="K176" s="86"/>
      <c r="L176" s="86"/>
      <c r="M176" s="90"/>
      <c r="N176" s="90"/>
      <c r="O176" s="84"/>
      <c r="P176" s="84"/>
      <c r="Q176" s="90"/>
      <c r="R176" s="5"/>
      <c r="S176" s="5"/>
      <c r="T176" s="5"/>
      <c r="U176" s="5"/>
      <c r="V176" s="5"/>
      <c r="W176" s="5"/>
      <c r="X176" s="117"/>
      <c r="Y176" s="5"/>
      <c r="Z176" s="4"/>
      <c r="AA176" s="5"/>
      <c r="AB176" s="5"/>
      <c r="AC176" s="5"/>
      <c r="AD176" s="417"/>
      <c r="AE176" s="417"/>
      <c r="AF176" s="417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3:43" x14ac:dyDescent="0.2">
      <c r="C177" s="5"/>
      <c r="D177" s="5"/>
      <c r="E177" s="5"/>
      <c r="F177" s="5"/>
      <c r="G177" s="79"/>
      <c r="H177" s="79"/>
      <c r="I177" s="79"/>
      <c r="J177" s="79"/>
      <c r="K177" s="86"/>
      <c r="L177" s="86"/>
      <c r="M177" s="90"/>
      <c r="N177" s="90"/>
      <c r="O177" s="84"/>
      <c r="P177" s="84"/>
      <c r="Q177" s="90"/>
      <c r="R177" s="5"/>
      <c r="S177" s="5"/>
      <c r="T177" s="5"/>
      <c r="U177" s="5"/>
      <c r="V177" s="5"/>
      <c r="W177" s="5"/>
      <c r="X177" s="117"/>
      <c r="Y177" s="5"/>
      <c r="Z177" s="4"/>
      <c r="AA177" s="5"/>
      <c r="AB177" s="5"/>
      <c r="AC177" s="5"/>
      <c r="AD177" s="417"/>
      <c r="AE177" s="417"/>
      <c r="AF177" s="417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3:43" x14ac:dyDescent="0.2">
      <c r="C178" s="5"/>
      <c r="D178" s="5"/>
      <c r="E178" s="5"/>
      <c r="F178" s="5"/>
      <c r="G178" s="79"/>
      <c r="H178" s="79"/>
      <c r="I178" s="79"/>
      <c r="J178" s="79"/>
      <c r="K178" s="86"/>
      <c r="L178" s="86"/>
      <c r="M178" s="90"/>
      <c r="N178" s="90"/>
      <c r="O178" s="84"/>
      <c r="P178" s="84"/>
      <c r="Q178" s="90"/>
      <c r="R178" s="5"/>
      <c r="S178" s="5"/>
      <c r="T178" s="5"/>
      <c r="U178" s="5"/>
      <c r="V178" s="5"/>
      <c r="W178" s="5"/>
      <c r="X178" s="117"/>
      <c r="Y178" s="5"/>
      <c r="Z178" s="4"/>
      <c r="AA178" s="5"/>
      <c r="AB178" s="5"/>
      <c r="AC178" s="5"/>
      <c r="AD178" s="417"/>
      <c r="AE178" s="417"/>
      <c r="AF178" s="417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3:43" x14ac:dyDescent="0.2">
      <c r="C179" s="5"/>
      <c r="D179" s="5"/>
      <c r="E179" s="5"/>
      <c r="F179" s="5"/>
      <c r="G179" s="79"/>
      <c r="H179" s="79"/>
      <c r="I179" s="79"/>
      <c r="J179" s="79"/>
      <c r="K179" s="86"/>
      <c r="L179" s="86"/>
      <c r="M179" s="90"/>
      <c r="N179" s="90"/>
      <c r="O179" s="84"/>
      <c r="P179" s="84"/>
      <c r="Q179" s="90"/>
      <c r="R179" s="5"/>
      <c r="S179" s="5"/>
      <c r="T179" s="5"/>
      <c r="U179" s="5"/>
      <c r="V179" s="5"/>
      <c r="W179" s="5"/>
      <c r="X179" s="117"/>
      <c r="Y179" s="5"/>
      <c r="Z179" s="4"/>
      <c r="AA179" s="5"/>
      <c r="AB179" s="5"/>
      <c r="AC179" s="5"/>
      <c r="AD179" s="417"/>
      <c r="AE179" s="417"/>
      <c r="AF179" s="417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3:43" x14ac:dyDescent="0.2">
      <c r="C180" s="5"/>
      <c r="D180" s="5"/>
      <c r="E180" s="5"/>
      <c r="F180" s="5"/>
      <c r="G180" s="79"/>
      <c r="H180" s="79"/>
      <c r="I180" s="79"/>
      <c r="J180" s="79"/>
      <c r="K180" s="86"/>
      <c r="L180" s="86"/>
      <c r="M180" s="90"/>
      <c r="N180" s="90"/>
      <c r="O180" s="84"/>
      <c r="P180" s="84"/>
      <c r="Q180" s="90"/>
      <c r="R180" s="5"/>
      <c r="S180" s="5"/>
      <c r="T180" s="5"/>
      <c r="U180" s="5"/>
      <c r="V180" s="5"/>
      <c r="W180" s="5"/>
      <c r="X180" s="117"/>
      <c r="Y180" s="5"/>
      <c r="Z180" s="4"/>
      <c r="AA180" s="5"/>
      <c r="AB180" s="5"/>
      <c r="AC180" s="5"/>
      <c r="AD180" s="417"/>
      <c r="AE180" s="417"/>
      <c r="AF180" s="417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3:43" x14ac:dyDescent="0.2">
      <c r="C181" s="5"/>
      <c r="D181" s="5"/>
      <c r="E181" s="5"/>
      <c r="F181" s="5"/>
      <c r="G181" s="79"/>
      <c r="H181" s="79"/>
      <c r="I181" s="79"/>
      <c r="J181" s="79"/>
      <c r="K181" s="86"/>
      <c r="L181" s="86"/>
      <c r="M181" s="90"/>
      <c r="N181" s="90"/>
      <c r="O181" s="84"/>
      <c r="P181" s="84"/>
      <c r="Q181" s="90"/>
      <c r="R181" s="5"/>
      <c r="S181" s="5"/>
      <c r="T181" s="5"/>
      <c r="U181" s="5"/>
      <c r="V181" s="5"/>
      <c r="W181" s="5"/>
      <c r="X181" s="117"/>
      <c r="Y181" s="5"/>
      <c r="Z181" s="4"/>
      <c r="AA181" s="5"/>
      <c r="AB181" s="5"/>
      <c r="AC181" s="5"/>
      <c r="AD181" s="417"/>
      <c r="AE181" s="417"/>
      <c r="AF181" s="417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3:43" x14ac:dyDescent="0.2">
      <c r="C182" s="5"/>
      <c r="D182" s="5"/>
      <c r="E182" s="5"/>
      <c r="F182" s="5"/>
      <c r="G182" s="79"/>
      <c r="H182" s="79"/>
      <c r="I182" s="79"/>
      <c r="J182" s="79"/>
      <c r="K182" s="86"/>
      <c r="L182" s="86"/>
      <c r="M182" s="90"/>
      <c r="N182" s="90"/>
      <c r="O182" s="84"/>
      <c r="P182" s="84"/>
      <c r="Q182" s="90"/>
      <c r="R182" s="5"/>
      <c r="S182" s="5"/>
      <c r="T182" s="5"/>
      <c r="U182" s="5"/>
      <c r="V182" s="5"/>
      <c r="W182" s="5"/>
      <c r="X182" s="117"/>
      <c r="Y182" s="5"/>
      <c r="Z182" s="4"/>
      <c r="AA182" s="5"/>
      <c r="AB182" s="5"/>
      <c r="AC182" s="5"/>
      <c r="AD182" s="417"/>
      <c r="AE182" s="417"/>
      <c r="AF182" s="417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3:43" x14ac:dyDescent="0.2">
      <c r="C183" s="5"/>
      <c r="D183" s="5"/>
      <c r="E183" s="5"/>
      <c r="F183" s="5"/>
      <c r="G183" s="79"/>
      <c r="H183" s="79"/>
      <c r="I183" s="79"/>
      <c r="J183" s="79"/>
      <c r="K183" s="86"/>
      <c r="L183" s="86"/>
      <c r="M183" s="90"/>
      <c r="N183" s="90"/>
      <c r="O183" s="84"/>
      <c r="P183" s="84"/>
      <c r="Q183" s="90"/>
      <c r="R183" s="5"/>
      <c r="S183" s="5"/>
      <c r="T183" s="5"/>
      <c r="U183" s="5"/>
      <c r="V183" s="5"/>
      <c r="W183" s="5"/>
      <c r="X183" s="117"/>
      <c r="Y183" s="5"/>
      <c r="Z183" s="4"/>
      <c r="AA183" s="5"/>
      <c r="AB183" s="5"/>
      <c r="AC183" s="5"/>
      <c r="AD183" s="417"/>
      <c r="AE183" s="417"/>
      <c r="AF183" s="417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3:43" x14ac:dyDescent="0.2">
      <c r="C184" s="5"/>
      <c r="D184" s="5"/>
      <c r="E184" s="5"/>
      <c r="F184" s="5"/>
      <c r="G184" s="79"/>
      <c r="H184" s="79"/>
      <c r="I184" s="79"/>
      <c r="J184" s="79"/>
      <c r="K184" s="86"/>
      <c r="L184" s="86"/>
      <c r="M184" s="90"/>
      <c r="N184" s="90"/>
      <c r="O184" s="84"/>
      <c r="P184" s="84"/>
      <c r="Q184" s="90"/>
      <c r="R184" s="5"/>
      <c r="S184" s="5"/>
      <c r="T184" s="5"/>
      <c r="U184" s="5"/>
      <c r="V184" s="5"/>
      <c r="W184" s="5"/>
      <c r="X184" s="117"/>
      <c r="Y184" s="5"/>
      <c r="Z184" s="4"/>
      <c r="AA184" s="5"/>
      <c r="AB184" s="5"/>
      <c r="AC184" s="5"/>
      <c r="AD184" s="417"/>
      <c r="AE184" s="417"/>
      <c r="AF184" s="417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3:43" x14ac:dyDescent="0.2">
      <c r="C185" s="5"/>
      <c r="D185" s="5"/>
      <c r="E185" s="5"/>
      <c r="F185" s="5"/>
      <c r="G185" s="79"/>
      <c r="H185" s="79"/>
      <c r="I185" s="79"/>
      <c r="J185" s="79"/>
      <c r="K185" s="86"/>
      <c r="L185" s="86"/>
      <c r="M185" s="90"/>
      <c r="N185" s="90"/>
      <c r="O185" s="84"/>
      <c r="P185" s="84"/>
      <c r="Q185" s="90"/>
      <c r="R185" s="5"/>
      <c r="S185" s="5"/>
      <c r="T185" s="5"/>
      <c r="U185" s="5"/>
      <c r="V185" s="5"/>
      <c r="W185" s="5"/>
      <c r="X185" s="117"/>
      <c r="Y185" s="5"/>
      <c r="Z185" s="4"/>
      <c r="AA185" s="5"/>
      <c r="AB185" s="5"/>
      <c r="AC185" s="5"/>
      <c r="AD185" s="417"/>
      <c r="AE185" s="417"/>
      <c r="AF185" s="417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3:43" x14ac:dyDescent="0.2">
      <c r="C186" s="5"/>
      <c r="D186" s="5"/>
      <c r="E186" s="5"/>
      <c r="F186" s="5"/>
      <c r="G186" s="79"/>
      <c r="H186" s="79"/>
      <c r="I186" s="79"/>
      <c r="J186" s="79"/>
      <c r="K186" s="86"/>
      <c r="L186" s="86"/>
      <c r="M186" s="90"/>
      <c r="N186" s="90"/>
      <c r="O186" s="84"/>
      <c r="P186" s="84"/>
      <c r="Q186" s="90"/>
      <c r="R186" s="5"/>
      <c r="S186" s="5"/>
      <c r="T186" s="5"/>
      <c r="U186" s="5"/>
      <c r="V186" s="5"/>
      <c r="W186" s="5"/>
      <c r="X186" s="117"/>
      <c r="Y186" s="5"/>
      <c r="Z186" s="4"/>
      <c r="AA186" s="5"/>
      <c r="AB186" s="5"/>
      <c r="AC186" s="5"/>
      <c r="AD186" s="417"/>
      <c r="AE186" s="417"/>
      <c r="AF186" s="417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3:43" x14ac:dyDescent="0.2">
      <c r="C187" s="5"/>
      <c r="D187" s="5"/>
      <c r="E187" s="5"/>
      <c r="F187" s="5"/>
      <c r="G187" s="79"/>
      <c r="H187" s="79"/>
      <c r="I187" s="79"/>
      <c r="J187" s="79"/>
      <c r="K187" s="86"/>
      <c r="L187" s="86"/>
      <c r="M187" s="90"/>
      <c r="N187" s="90"/>
      <c r="O187" s="84"/>
      <c r="P187" s="84"/>
      <c r="Q187" s="90"/>
      <c r="R187" s="5"/>
      <c r="S187" s="5"/>
      <c r="T187" s="5"/>
      <c r="U187" s="5"/>
      <c r="V187" s="5"/>
      <c r="W187" s="5"/>
      <c r="X187" s="117"/>
      <c r="Y187" s="5"/>
      <c r="Z187" s="4"/>
      <c r="AA187" s="5"/>
      <c r="AB187" s="5"/>
      <c r="AC187" s="5"/>
      <c r="AD187" s="417"/>
      <c r="AE187" s="417"/>
      <c r="AF187" s="417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3:43" x14ac:dyDescent="0.2">
      <c r="C188" s="5"/>
      <c r="D188" s="5"/>
      <c r="E188" s="5"/>
      <c r="F188" s="5"/>
      <c r="G188" s="79"/>
      <c r="H188" s="79"/>
      <c r="I188" s="79"/>
      <c r="J188" s="79"/>
      <c r="K188" s="86"/>
      <c r="L188" s="86"/>
      <c r="M188" s="90"/>
      <c r="N188" s="90"/>
      <c r="O188" s="84"/>
      <c r="P188" s="84"/>
      <c r="Q188" s="90"/>
      <c r="R188" s="5"/>
      <c r="S188" s="5"/>
      <c r="T188" s="5"/>
      <c r="U188" s="5"/>
      <c r="V188" s="5"/>
      <c r="W188" s="5"/>
      <c r="X188" s="117"/>
      <c r="Y188" s="5"/>
      <c r="Z188" s="4"/>
      <c r="AA188" s="5"/>
      <c r="AB188" s="5"/>
      <c r="AC188" s="5"/>
      <c r="AD188" s="417"/>
      <c r="AE188" s="417"/>
      <c r="AF188" s="417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3:43" x14ac:dyDescent="0.2">
      <c r="C189" s="5"/>
      <c r="D189" s="5"/>
      <c r="E189" s="5"/>
      <c r="F189" s="5"/>
      <c r="G189" s="79"/>
      <c r="H189" s="79"/>
      <c r="I189" s="79"/>
      <c r="J189" s="79"/>
      <c r="K189" s="86"/>
      <c r="L189" s="86"/>
      <c r="M189" s="90"/>
      <c r="N189" s="90"/>
      <c r="O189" s="84"/>
      <c r="P189" s="84"/>
      <c r="Q189" s="90"/>
      <c r="R189" s="5"/>
      <c r="S189" s="5"/>
      <c r="T189" s="5"/>
      <c r="U189" s="5"/>
      <c r="V189" s="5"/>
      <c r="W189" s="5"/>
      <c r="X189" s="117"/>
      <c r="Y189" s="5"/>
      <c r="Z189" s="4"/>
      <c r="AA189" s="5"/>
      <c r="AB189" s="5"/>
      <c r="AC189" s="5"/>
      <c r="AD189" s="417"/>
      <c r="AE189" s="417"/>
      <c r="AF189" s="417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3:43" x14ac:dyDescent="0.2">
      <c r="C190" s="5"/>
      <c r="D190" s="5"/>
      <c r="E190" s="5"/>
      <c r="F190" s="5"/>
      <c r="G190" s="79"/>
      <c r="H190" s="79"/>
      <c r="I190" s="79"/>
      <c r="J190" s="79"/>
      <c r="K190" s="86"/>
      <c r="L190" s="86"/>
      <c r="M190" s="90"/>
      <c r="N190" s="90"/>
      <c r="O190" s="84"/>
      <c r="P190" s="84"/>
      <c r="Q190" s="90"/>
      <c r="R190" s="5"/>
      <c r="S190" s="5"/>
      <c r="T190" s="5"/>
      <c r="U190" s="5"/>
      <c r="V190" s="5"/>
      <c r="W190" s="5"/>
      <c r="X190" s="117"/>
      <c r="Y190" s="5"/>
      <c r="Z190" s="4"/>
      <c r="AA190" s="5"/>
      <c r="AB190" s="5"/>
      <c r="AC190" s="5"/>
      <c r="AD190" s="417"/>
      <c r="AE190" s="417"/>
      <c r="AF190" s="417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3:43" x14ac:dyDescent="0.2">
      <c r="C191" s="5"/>
      <c r="D191" s="5"/>
      <c r="E191" s="5"/>
      <c r="F191" s="5"/>
      <c r="G191" s="79"/>
      <c r="H191" s="79"/>
      <c r="I191" s="79"/>
      <c r="J191" s="79"/>
      <c r="K191" s="86"/>
      <c r="L191" s="86"/>
      <c r="M191" s="90"/>
      <c r="N191" s="90"/>
      <c r="O191" s="84"/>
      <c r="P191" s="84"/>
      <c r="Q191" s="90"/>
      <c r="R191" s="5"/>
      <c r="S191" s="5"/>
      <c r="T191" s="5"/>
      <c r="U191" s="5"/>
      <c r="V191" s="5"/>
      <c r="W191" s="5"/>
      <c r="X191" s="117"/>
      <c r="Y191" s="5"/>
      <c r="Z191" s="4"/>
      <c r="AA191" s="5"/>
      <c r="AB191" s="5"/>
      <c r="AC191" s="5"/>
      <c r="AD191" s="417"/>
      <c r="AE191" s="417"/>
      <c r="AF191" s="417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3:43" x14ac:dyDescent="0.2">
      <c r="C192" s="5"/>
      <c r="D192" s="5"/>
      <c r="E192" s="5"/>
      <c r="F192" s="5"/>
      <c r="G192" s="79"/>
      <c r="H192" s="79"/>
      <c r="I192" s="79"/>
      <c r="J192" s="79"/>
      <c r="K192" s="86"/>
      <c r="L192" s="86"/>
      <c r="M192" s="90"/>
      <c r="N192" s="90"/>
      <c r="O192" s="84"/>
      <c r="P192" s="84"/>
      <c r="Q192" s="90"/>
      <c r="R192" s="5"/>
      <c r="S192" s="5"/>
      <c r="T192" s="5"/>
      <c r="U192" s="5"/>
      <c r="V192" s="5"/>
      <c r="W192" s="5"/>
      <c r="X192" s="117"/>
      <c r="Y192" s="5"/>
      <c r="Z192" s="4"/>
      <c r="AA192" s="5"/>
      <c r="AB192" s="5"/>
      <c r="AC192" s="5"/>
      <c r="AD192" s="417"/>
      <c r="AE192" s="417"/>
      <c r="AF192" s="417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3:43" x14ac:dyDescent="0.2">
      <c r="C193" s="5"/>
      <c r="D193" s="5"/>
      <c r="E193" s="5"/>
      <c r="F193" s="5"/>
      <c r="G193" s="79"/>
      <c r="H193" s="79"/>
      <c r="I193" s="79"/>
      <c r="J193" s="79"/>
      <c r="K193" s="86"/>
      <c r="L193" s="86"/>
      <c r="M193" s="90"/>
      <c r="N193" s="90"/>
      <c r="O193" s="84"/>
      <c r="P193" s="84"/>
      <c r="Q193" s="90"/>
      <c r="R193" s="5"/>
      <c r="S193" s="5"/>
      <c r="T193" s="5"/>
      <c r="U193" s="5"/>
      <c r="V193" s="5"/>
      <c r="W193" s="5"/>
      <c r="X193" s="117"/>
      <c r="Y193" s="5"/>
      <c r="Z193" s="4"/>
      <c r="AA193" s="5"/>
      <c r="AB193" s="5"/>
      <c r="AC193" s="5"/>
      <c r="AD193" s="417"/>
      <c r="AE193" s="417"/>
      <c r="AF193" s="417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3:43" x14ac:dyDescent="0.2">
      <c r="C194" s="5"/>
      <c r="D194" s="5"/>
      <c r="E194" s="5"/>
      <c r="F194" s="5"/>
      <c r="G194" s="79"/>
      <c r="H194" s="79"/>
      <c r="I194" s="79"/>
      <c r="J194" s="79"/>
      <c r="K194" s="86"/>
      <c r="L194" s="86"/>
      <c r="M194" s="90"/>
      <c r="N194" s="90"/>
      <c r="O194" s="84"/>
      <c r="P194" s="84"/>
      <c r="Q194" s="90"/>
      <c r="R194" s="5"/>
      <c r="S194" s="5"/>
      <c r="T194" s="5"/>
      <c r="U194" s="5"/>
      <c r="V194" s="5"/>
      <c r="W194" s="5"/>
      <c r="X194" s="117"/>
      <c r="Y194" s="5"/>
      <c r="Z194" s="4"/>
      <c r="AA194" s="5"/>
      <c r="AB194" s="5"/>
      <c r="AC194" s="5"/>
      <c r="AD194" s="417"/>
      <c r="AE194" s="417"/>
      <c r="AF194" s="417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3:43" x14ac:dyDescent="0.2">
      <c r="C195" s="5"/>
      <c r="D195" s="5"/>
      <c r="E195" s="5"/>
      <c r="F195" s="5"/>
      <c r="G195" s="79"/>
      <c r="H195" s="79"/>
      <c r="I195" s="79"/>
      <c r="J195" s="79"/>
      <c r="K195" s="86"/>
      <c r="L195" s="86"/>
      <c r="M195" s="90"/>
      <c r="N195" s="90"/>
      <c r="O195" s="84"/>
      <c r="P195" s="84"/>
      <c r="Q195" s="90"/>
      <c r="R195" s="5"/>
      <c r="S195" s="5"/>
      <c r="T195" s="5"/>
      <c r="U195" s="5"/>
      <c r="V195" s="5"/>
      <c r="W195" s="5"/>
      <c r="X195" s="117"/>
      <c r="Y195" s="5"/>
      <c r="Z195" s="4"/>
      <c r="AA195" s="5"/>
      <c r="AB195" s="5"/>
      <c r="AC195" s="5"/>
      <c r="AD195" s="417"/>
      <c r="AE195" s="417"/>
      <c r="AF195" s="417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3:43" x14ac:dyDescent="0.2">
      <c r="C196" s="5"/>
      <c r="D196" s="5"/>
      <c r="E196" s="5"/>
      <c r="F196" s="5"/>
      <c r="G196" s="79"/>
      <c r="H196" s="79"/>
      <c r="I196" s="79"/>
      <c r="J196" s="79"/>
      <c r="K196" s="86"/>
      <c r="L196" s="86"/>
      <c r="M196" s="90"/>
      <c r="N196" s="90"/>
      <c r="O196" s="84"/>
      <c r="P196" s="84"/>
      <c r="Q196" s="90"/>
      <c r="R196" s="5"/>
      <c r="S196" s="5"/>
      <c r="T196" s="5"/>
      <c r="U196" s="5"/>
      <c r="V196" s="5"/>
      <c r="W196" s="5"/>
      <c r="X196" s="117"/>
      <c r="Y196" s="5"/>
      <c r="Z196" s="4"/>
      <c r="AA196" s="5"/>
      <c r="AB196" s="5"/>
      <c r="AC196" s="5"/>
      <c r="AD196" s="417"/>
      <c r="AE196" s="417"/>
      <c r="AF196" s="417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3:43" x14ac:dyDescent="0.2">
      <c r="C197" s="5"/>
      <c r="D197" s="5"/>
      <c r="E197" s="5"/>
      <c r="F197" s="5"/>
      <c r="G197" s="79"/>
      <c r="H197" s="79"/>
      <c r="I197" s="79"/>
      <c r="J197" s="79"/>
      <c r="K197" s="86"/>
      <c r="L197" s="86"/>
      <c r="M197" s="90"/>
      <c r="N197" s="90"/>
      <c r="O197" s="84"/>
      <c r="P197" s="84"/>
      <c r="Q197" s="90"/>
      <c r="R197" s="5"/>
      <c r="S197" s="5"/>
      <c r="T197" s="5"/>
      <c r="U197" s="5"/>
      <c r="V197" s="5"/>
      <c r="W197" s="5"/>
      <c r="X197" s="117"/>
      <c r="Y197" s="5"/>
      <c r="Z197" s="4"/>
      <c r="AA197" s="5"/>
      <c r="AB197" s="5"/>
      <c r="AC197" s="5"/>
      <c r="AD197" s="417"/>
      <c r="AE197" s="417"/>
      <c r="AF197" s="417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3:43" x14ac:dyDescent="0.2">
      <c r="C198" s="5"/>
      <c r="D198" s="5"/>
      <c r="E198" s="5"/>
      <c r="F198" s="5"/>
      <c r="G198" s="79"/>
      <c r="H198" s="79"/>
      <c r="I198" s="79"/>
      <c r="J198" s="79"/>
      <c r="K198" s="86"/>
      <c r="L198" s="86"/>
      <c r="M198" s="90"/>
      <c r="N198" s="90"/>
      <c r="O198" s="84"/>
      <c r="P198" s="84"/>
      <c r="Q198" s="90"/>
      <c r="R198" s="5"/>
      <c r="S198" s="5"/>
      <c r="T198" s="5"/>
      <c r="U198" s="5"/>
      <c r="V198" s="5"/>
      <c r="W198" s="5"/>
      <c r="X198" s="117"/>
      <c r="Y198" s="5"/>
      <c r="Z198" s="4"/>
      <c r="AA198" s="5"/>
      <c r="AB198" s="5"/>
      <c r="AC198" s="5"/>
      <c r="AD198" s="417"/>
      <c r="AE198" s="417"/>
      <c r="AF198" s="417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3:43" x14ac:dyDescent="0.2">
      <c r="C199" s="5"/>
      <c r="D199" s="5"/>
      <c r="E199" s="5"/>
      <c r="F199" s="5"/>
      <c r="G199" s="79"/>
      <c r="H199" s="79"/>
      <c r="I199" s="79"/>
      <c r="J199" s="79"/>
      <c r="K199" s="86"/>
      <c r="L199" s="86"/>
      <c r="M199" s="90"/>
      <c r="N199" s="90"/>
      <c r="O199" s="84"/>
      <c r="P199" s="84"/>
      <c r="Q199" s="90"/>
      <c r="R199" s="5"/>
      <c r="S199" s="5"/>
      <c r="T199" s="5"/>
      <c r="U199" s="5"/>
      <c r="V199" s="5"/>
      <c r="W199" s="5"/>
      <c r="X199" s="117"/>
      <c r="Y199" s="5"/>
      <c r="Z199" s="4"/>
      <c r="AA199" s="5"/>
      <c r="AB199" s="5"/>
      <c r="AC199" s="5"/>
      <c r="AD199" s="417"/>
      <c r="AE199" s="417"/>
      <c r="AF199" s="417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3:43" x14ac:dyDescent="0.2">
      <c r="C200" s="5"/>
      <c r="D200" s="5"/>
      <c r="E200" s="5"/>
      <c r="F200" s="5"/>
      <c r="G200" s="79"/>
      <c r="H200" s="79"/>
      <c r="I200" s="79"/>
      <c r="J200" s="79"/>
      <c r="K200" s="86"/>
      <c r="L200" s="86"/>
      <c r="M200" s="90"/>
      <c r="N200" s="90"/>
      <c r="O200" s="84"/>
      <c r="P200" s="84"/>
      <c r="Q200" s="90"/>
      <c r="R200" s="5"/>
      <c r="S200" s="5"/>
      <c r="T200" s="5"/>
      <c r="U200" s="5"/>
      <c r="V200" s="5"/>
      <c r="W200" s="5"/>
      <c r="X200" s="117"/>
      <c r="Y200" s="5"/>
      <c r="Z200" s="4"/>
      <c r="AA200" s="5"/>
      <c r="AB200" s="5"/>
      <c r="AC200" s="5"/>
      <c r="AD200" s="417"/>
      <c r="AE200" s="417"/>
      <c r="AF200" s="417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3:43" x14ac:dyDescent="0.2">
      <c r="C201" s="5"/>
      <c r="D201" s="5"/>
      <c r="E201" s="5"/>
      <c r="F201" s="5"/>
      <c r="G201" s="79"/>
      <c r="H201" s="79"/>
      <c r="I201" s="79"/>
      <c r="J201" s="79"/>
      <c r="K201" s="86"/>
      <c r="L201" s="86"/>
      <c r="M201" s="90"/>
      <c r="N201" s="90"/>
      <c r="O201" s="84"/>
      <c r="P201" s="84"/>
      <c r="Q201" s="90"/>
      <c r="R201" s="5"/>
      <c r="S201" s="5"/>
      <c r="T201" s="5"/>
      <c r="U201" s="5"/>
      <c r="V201" s="5"/>
      <c r="W201" s="5"/>
      <c r="X201" s="117"/>
      <c r="Y201" s="5"/>
      <c r="Z201" s="4"/>
      <c r="AA201" s="5"/>
      <c r="AB201" s="5"/>
      <c r="AC201" s="5"/>
      <c r="AD201" s="417"/>
      <c r="AE201" s="417"/>
      <c r="AF201" s="417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3:43" x14ac:dyDescent="0.2">
      <c r="C202" s="5"/>
      <c r="D202" s="5"/>
      <c r="E202" s="5"/>
      <c r="F202" s="5"/>
      <c r="G202" s="79"/>
      <c r="H202" s="79"/>
      <c r="I202" s="79"/>
      <c r="J202" s="79"/>
      <c r="K202" s="86"/>
      <c r="L202" s="86"/>
      <c r="M202" s="90"/>
      <c r="N202" s="90"/>
      <c r="O202" s="84"/>
      <c r="P202" s="84"/>
      <c r="Q202" s="90"/>
      <c r="R202" s="5"/>
      <c r="S202" s="5"/>
      <c r="T202" s="5"/>
      <c r="U202" s="5"/>
      <c r="V202" s="5"/>
      <c r="W202" s="5"/>
      <c r="X202" s="117"/>
      <c r="Y202" s="5"/>
      <c r="Z202" s="4"/>
      <c r="AA202" s="5"/>
      <c r="AB202" s="5"/>
      <c r="AC202" s="5"/>
      <c r="AD202" s="417"/>
      <c r="AE202" s="417"/>
      <c r="AF202" s="417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3:43" x14ac:dyDescent="0.2">
      <c r="C203" s="5"/>
      <c r="D203" s="5"/>
      <c r="E203" s="5"/>
      <c r="F203" s="5"/>
      <c r="G203" s="79"/>
      <c r="H203" s="79"/>
      <c r="I203" s="79"/>
      <c r="J203" s="79"/>
      <c r="K203" s="86"/>
      <c r="L203" s="86"/>
      <c r="M203" s="90"/>
      <c r="N203" s="90"/>
      <c r="O203" s="84"/>
      <c r="P203" s="84"/>
      <c r="Q203" s="90"/>
      <c r="R203" s="5"/>
      <c r="S203" s="5"/>
      <c r="T203" s="5"/>
      <c r="U203" s="5"/>
      <c r="V203" s="5"/>
      <c r="W203" s="5"/>
      <c r="X203" s="117"/>
      <c r="Y203" s="5"/>
      <c r="Z203" s="4"/>
      <c r="AA203" s="5"/>
      <c r="AB203" s="5"/>
      <c r="AC203" s="5"/>
      <c r="AD203" s="417"/>
      <c r="AE203" s="417"/>
      <c r="AF203" s="417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3:43" x14ac:dyDescent="0.2">
      <c r="C204" s="5"/>
      <c r="D204" s="5"/>
      <c r="E204" s="5"/>
      <c r="F204" s="5"/>
      <c r="G204" s="79"/>
      <c r="H204" s="79"/>
      <c r="I204" s="79"/>
      <c r="J204" s="79"/>
      <c r="K204" s="86"/>
      <c r="L204" s="86"/>
      <c r="M204" s="90"/>
      <c r="N204" s="90"/>
      <c r="O204" s="84"/>
      <c r="P204" s="84"/>
      <c r="Q204" s="90"/>
      <c r="R204" s="5"/>
      <c r="S204" s="5"/>
      <c r="T204" s="5"/>
      <c r="U204" s="5"/>
      <c r="V204" s="5"/>
      <c r="W204" s="5"/>
      <c r="X204" s="117"/>
      <c r="Y204" s="5"/>
      <c r="Z204" s="4"/>
      <c r="AA204" s="5"/>
      <c r="AB204" s="5"/>
      <c r="AC204" s="5"/>
      <c r="AD204" s="417"/>
      <c r="AE204" s="417"/>
      <c r="AF204" s="417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3:43" x14ac:dyDescent="0.2">
      <c r="C205" s="5"/>
      <c r="D205" s="5"/>
      <c r="E205" s="5"/>
      <c r="F205" s="5"/>
      <c r="G205" s="79"/>
      <c r="H205" s="79"/>
      <c r="I205" s="79"/>
      <c r="J205" s="79"/>
      <c r="K205" s="86"/>
      <c r="L205" s="86"/>
      <c r="M205" s="90"/>
      <c r="N205" s="90"/>
      <c r="O205" s="84"/>
      <c r="P205" s="84"/>
      <c r="Q205" s="90"/>
      <c r="R205" s="5"/>
      <c r="S205" s="5"/>
      <c r="T205" s="5"/>
      <c r="U205" s="5"/>
      <c r="V205" s="5"/>
      <c r="W205" s="5"/>
      <c r="X205" s="117"/>
      <c r="Y205" s="5"/>
      <c r="Z205" s="4"/>
      <c r="AA205" s="5"/>
      <c r="AB205" s="5"/>
      <c r="AC205" s="5"/>
      <c r="AD205" s="417"/>
      <c r="AE205" s="417"/>
      <c r="AF205" s="417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3:43" x14ac:dyDescent="0.2">
      <c r="C206" s="5"/>
      <c r="D206" s="5"/>
      <c r="E206" s="5"/>
      <c r="F206" s="5"/>
      <c r="G206" s="79"/>
      <c r="H206" s="79"/>
      <c r="I206" s="79"/>
      <c r="J206" s="79"/>
      <c r="K206" s="86"/>
      <c r="L206" s="86"/>
      <c r="M206" s="90"/>
      <c r="N206" s="90"/>
      <c r="O206" s="84"/>
      <c r="P206" s="84"/>
      <c r="Q206" s="90"/>
      <c r="R206" s="5"/>
      <c r="S206" s="5"/>
      <c r="T206" s="5"/>
      <c r="U206" s="5"/>
      <c r="V206" s="5"/>
      <c r="W206" s="5"/>
      <c r="X206" s="117"/>
      <c r="Y206" s="5"/>
      <c r="Z206" s="4"/>
      <c r="AA206" s="5"/>
      <c r="AB206" s="5"/>
      <c r="AC206" s="5"/>
      <c r="AD206" s="417"/>
      <c r="AE206" s="417"/>
      <c r="AF206" s="417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3:43" x14ac:dyDescent="0.2">
      <c r="C207" s="5"/>
      <c r="D207" s="5"/>
      <c r="E207" s="5"/>
      <c r="F207" s="5"/>
      <c r="G207" s="79"/>
      <c r="H207" s="79"/>
      <c r="I207" s="79"/>
      <c r="J207" s="79"/>
      <c r="K207" s="86"/>
      <c r="L207" s="86"/>
      <c r="M207" s="90"/>
      <c r="N207" s="90"/>
      <c r="O207" s="84"/>
      <c r="P207" s="84"/>
      <c r="Q207" s="90"/>
      <c r="R207" s="5"/>
      <c r="S207" s="5"/>
      <c r="T207" s="5"/>
      <c r="U207" s="5"/>
      <c r="V207" s="5"/>
      <c r="W207" s="5"/>
      <c r="X207" s="117"/>
      <c r="Y207" s="5"/>
      <c r="Z207" s="4"/>
      <c r="AA207" s="5"/>
      <c r="AB207" s="5"/>
      <c r="AC207" s="5"/>
      <c r="AD207" s="417"/>
      <c r="AE207" s="417"/>
      <c r="AF207" s="417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3:43" x14ac:dyDescent="0.2">
      <c r="C208" s="5"/>
      <c r="D208" s="5"/>
      <c r="E208" s="5"/>
      <c r="F208" s="5"/>
      <c r="G208" s="79"/>
      <c r="H208" s="79"/>
      <c r="I208" s="79"/>
      <c r="J208" s="79"/>
      <c r="K208" s="86"/>
      <c r="L208" s="86"/>
      <c r="M208" s="90"/>
      <c r="N208" s="90"/>
      <c r="O208" s="84"/>
      <c r="P208" s="84"/>
      <c r="Q208" s="90"/>
      <c r="R208" s="5"/>
      <c r="S208" s="5"/>
      <c r="T208" s="5"/>
      <c r="U208" s="5"/>
      <c r="V208" s="5"/>
      <c r="W208" s="5"/>
      <c r="X208" s="117"/>
      <c r="Y208" s="5"/>
      <c r="Z208" s="4"/>
      <c r="AA208" s="5"/>
      <c r="AB208" s="5"/>
      <c r="AC208" s="5"/>
      <c r="AD208" s="417"/>
      <c r="AE208" s="417"/>
      <c r="AF208" s="417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3:43" x14ac:dyDescent="0.2">
      <c r="C209" s="5"/>
      <c r="D209" s="5"/>
      <c r="E209" s="5"/>
      <c r="F209" s="5"/>
      <c r="G209" s="79"/>
      <c r="H209" s="79"/>
      <c r="I209" s="79"/>
      <c r="J209" s="79"/>
      <c r="K209" s="86"/>
      <c r="L209" s="86"/>
      <c r="M209" s="90"/>
      <c r="N209" s="90"/>
      <c r="O209" s="84"/>
      <c r="P209" s="84"/>
      <c r="Q209" s="90"/>
      <c r="R209" s="5"/>
      <c r="S209" s="5"/>
      <c r="T209" s="5"/>
      <c r="U209" s="5"/>
      <c r="V209" s="5"/>
      <c r="W209" s="5"/>
      <c r="X209" s="117"/>
      <c r="Y209" s="5"/>
      <c r="Z209" s="4"/>
      <c r="AA209" s="5"/>
      <c r="AB209" s="5"/>
      <c r="AC209" s="5"/>
      <c r="AD209" s="417"/>
      <c r="AE209" s="417"/>
      <c r="AF209" s="417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3:43" x14ac:dyDescent="0.2">
      <c r="C210" s="5"/>
      <c r="D210" s="5"/>
      <c r="E210" s="5"/>
      <c r="F210" s="5"/>
      <c r="G210" s="79"/>
      <c r="H210" s="79"/>
      <c r="I210" s="79"/>
      <c r="J210" s="79"/>
      <c r="K210" s="86"/>
      <c r="L210" s="86"/>
      <c r="M210" s="90"/>
      <c r="N210" s="90"/>
      <c r="O210" s="84"/>
      <c r="P210" s="84"/>
      <c r="Q210" s="90"/>
      <c r="R210" s="5"/>
      <c r="S210" s="5"/>
      <c r="T210" s="5"/>
      <c r="U210" s="5"/>
      <c r="V210" s="5"/>
      <c r="W210" s="5"/>
      <c r="X210" s="117"/>
      <c r="Y210" s="5"/>
      <c r="Z210" s="4"/>
      <c r="AA210" s="5"/>
      <c r="AB210" s="5"/>
      <c r="AC210" s="5"/>
      <c r="AD210" s="417"/>
      <c r="AE210" s="417"/>
      <c r="AF210" s="417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3:43" x14ac:dyDescent="0.2">
      <c r="C211" s="5"/>
      <c r="D211" s="5"/>
      <c r="E211" s="5"/>
      <c r="F211" s="5"/>
      <c r="G211" s="79"/>
      <c r="H211" s="79"/>
      <c r="I211" s="79"/>
      <c r="J211" s="79"/>
      <c r="K211" s="86"/>
      <c r="L211" s="86"/>
      <c r="M211" s="90"/>
      <c r="N211" s="90"/>
      <c r="O211" s="84"/>
      <c r="P211" s="84"/>
      <c r="Q211" s="90"/>
      <c r="R211" s="5"/>
      <c r="S211" s="5"/>
      <c r="T211" s="5"/>
      <c r="U211" s="5"/>
      <c r="V211" s="5"/>
      <c r="W211" s="5"/>
      <c r="X211" s="117"/>
      <c r="Y211" s="5"/>
      <c r="Z211" s="4"/>
      <c r="AA211" s="5"/>
      <c r="AB211" s="5"/>
      <c r="AC211" s="5"/>
      <c r="AD211" s="417"/>
      <c r="AE211" s="417"/>
      <c r="AF211" s="417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3:43" x14ac:dyDescent="0.2">
      <c r="C212" s="5"/>
      <c r="D212" s="5"/>
      <c r="E212" s="5"/>
      <c r="F212" s="5"/>
      <c r="G212" s="79"/>
      <c r="H212" s="79"/>
      <c r="I212" s="79"/>
      <c r="J212" s="79"/>
      <c r="K212" s="86"/>
      <c r="L212" s="86"/>
      <c r="M212" s="90"/>
      <c r="N212" s="90"/>
      <c r="O212" s="84"/>
      <c r="P212" s="84"/>
      <c r="Q212" s="90"/>
      <c r="R212" s="5"/>
      <c r="S212" s="5"/>
      <c r="T212" s="5"/>
      <c r="U212" s="5"/>
      <c r="V212" s="5"/>
      <c r="W212" s="5"/>
      <c r="X212" s="117"/>
      <c r="Y212" s="5"/>
      <c r="Z212" s="4"/>
      <c r="AA212" s="5"/>
      <c r="AB212" s="5"/>
      <c r="AC212" s="5"/>
      <c r="AD212" s="417"/>
      <c r="AE212" s="417"/>
      <c r="AF212" s="417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3:43" x14ac:dyDescent="0.2">
      <c r="C213" s="5"/>
      <c r="D213" s="5"/>
      <c r="E213" s="5"/>
      <c r="F213" s="5"/>
      <c r="G213" s="79"/>
      <c r="H213" s="79"/>
      <c r="I213" s="79"/>
      <c r="J213" s="79"/>
      <c r="K213" s="86"/>
      <c r="L213" s="86"/>
      <c r="M213" s="90"/>
      <c r="N213" s="90"/>
      <c r="O213" s="84"/>
      <c r="P213" s="84"/>
      <c r="Q213" s="90"/>
      <c r="R213" s="5"/>
      <c r="S213" s="5"/>
      <c r="T213" s="5"/>
      <c r="U213" s="5"/>
      <c r="V213" s="5"/>
      <c r="W213" s="5"/>
      <c r="X213" s="117"/>
      <c r="Y213" s="5"/>
      <c r="Z213" s="4"/>
      <c r="AA213" s="5"/>
      <c r="AB213" s="5"/>
      <c r="AC213" s="5"/>
      <c r="AD213" s="417"/>
      <c r="AE213" s="417"/>
      <c r="AF213" s="417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3:43" x14ac:dyDescent="0.2">
      <c r="C214" s="5"/>
      <c r="D214" s="5"/>
      <c r="E214" s="5"/>
      <c r="F214" s="5"/>
      <c r="G214" s="79"/>
      <c r="H214" s="79"/>
      <c r="I214" s="79"/>
      <c r="J214" s="79"/>
      <c r="K214" s="86"/>
      <c r="L214" s="86"/>
      <c r="M214" s="90"/>
      <c r="N214" s="90"/>
      <c r="O214" s="84"/>
      <c r="P214" s="84"/>
      <c r="Q214" s="90"/>
      <c r="R214" s="5"/>
      <c r="S214" s="5"/>
      <c r="T214" s="5"/>
      <c r="U214" s="5"/>
      <c r="V214" s="5"/>
      <c r="W214" s="5"/>
      <c r="X214" s="117"/>
      <c r="Y214" s="5"/>
      <c r="Z214" s="4"/>
      <c r="AA214" s="5"/>
      <c r="AB214" s="5"/>
      <c r="AC214" s="5"/>
      <c r="AD214" s="417"/>
      <c r="AE214" s="417"/>
      <c r="AF214" s="417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3:43" x14ac:dyDescent="0.2">
      <c r="C215" s="5"/>
      <c r="D215" s="5"/>
      <c r="E215" s="5"/>
      <c r="F215" s="5"/>
      <c r="G215" s="79"/>
      <c r="H215" s="79"/>
      <c r="I215" s="79"/>
      <c r="J215" s="79"/>
      <c r="K215" s="86"/>
      <c r="L215" s="86"/>
      <c r="M215" s="90"/>
      <c r="N215" s="90"/>
      <c r="O215" s="84"/>
      <c r="P215" s="84"/>
      <c r="Q215" s="90"/>
      <c r="R215" s="5"/>
      <c r="S215" s="5"/>
      <c r="T215" s="5"/>
      <c r="U215" s="5"/>
      <c r="V215" s="5"/>
      <c r="W215" s="5"/>
      <c r="X215" s="117"/>
      <c r="Y215" s="5"/>
      <c r="Z215" s="4"/>
      <c r="AA215" s="5"/>
      <c r="AB215" s="5"/>
      <c r="AC215" s="5"/>
      <c r="AD215" s="417"/>
      <c r="AE215" s="417"/>
      <c r="AF215" s="417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3:43" x14ac:dyDescent="0.2">
      <c r="C216" s="5"/>
      <c r="D216" s="5"/>
      <c r="E216" s="5"/>
      <c r="F216" s="5"/>
      <c r="G216" s="79"/>
      <c r="H216" s="79"/>
      <c r="I216" s="79"/>
      <c r="J216" s="79"/>
      <c r="K216" s="86"/>
      <c r="L216" s="86"/>
      <c r="M216" s="90"/>
      <c r="N216" s="90"/>
      <c r="O216" s="84"/>
      <c r="P216" s="84"/>
      <c r="Q216" s="90"/>
      <c r="R216" s="5"/>
      <c r="S216" s="5"/>
      <c r="T216" s="5"/>
      <c r="U216" s="5"/>
      <c r="V216" s="5"/>
      <c r="W216" s="5"/>
      <c r="X216" s="117"/>
      <c r="Y216" s="5"/>
      <c r="Z216" s="4"/>
      <c r="AA216" s="5"/>
      <c r="AB216" s="5"/>
      <c r="AC216" s="5"/>
      <c r="AD216" s="417"/>
      <c r="AE216" s="417"/>
      <c r="AF216" s="417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3:43" x14ac:dyDescent="0.2">
      <c r="C217" s="5"/>
      <c r="D217" s="5"/>
      <c r="E217" s="5"/>
      <c r="F217" s="5"/>
      <c r="G217" s="79"/>
      <c r="H217" s="79"/>
      <c r="I217" s="79"/>
      <c r="J217" s="79"/>
      <c r="K217" s="86"/>
      <c r="L217" s="86"/>
      <c r="M217" s="90"/>
      <c r="N217" s="90"/>
      <c r="O217" s="84"/>
      <c r="P217" s="84"/>
      <c r="Q217" s="90"/>
      <c r="R217" s="5"/>
      <c r="S217" s="5"/>
      <c r="T217" s="5"/>
      <c r="U217" s="5"/>
      <c r="V217" s="5"/>
      <c r="W217" s="5"/>
      <c r="X217" s="117"/>
      <c r="Y217" s="5"/>
      <c r="Z217" s="4"/>
      <c r="AA217" s="5"/>
      <c r="AB217" s="5"/>
      <c r="AC217" s="5"/>
      <c r="AD217" s="417"/>
      <c r="AE217" s="417"/>
      <c r="AF217" s="417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3:43" x14ac:dyDescent="0.2">
      <c r="C218" s="5"/>
      <c r="D218" s="5"/>
      <c r="E218" s="5"/>
      <c r="F218" s="5"/>
      <c r="G218" s="79"/>
      <c r="H218" s="79"/>
      <c r="I218" s="79"/>
      <c r="J218" s="79"/>
      <c r="K218" s="86"/>
      <c r="L218" s="86"/>
      <c r="M218" s="90"/>
      <c r="N218" s="90"/>
      <c r="O218" s="84"/>
      <c r="P218" s="84"/>
      <c r="Q218" s="90"/>
      <c r="R218" s="5"/>
      <c r="S218" s="5"/>
      <c r="T218" s="5"/>
      <c r="U218" s="5"/>
      <c r="V218" s="5"/>
      <c r="W218" s="5"/>
      <c r="X218" s="117"/>
      <c r="Y218" s="5"/>
      <c r="Z218" s="4"/>
      <c r="AA218" s="5"/>
      <c r="AB218" s="5"/>
      <c r="AC218" s="5"/>
      <c r="AD218" s="417"/>
      <c r="AE218" s="417"/>
      <c r="AF218" s="417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3:43" x14ac:dyDescent="0.2">
      <c r="C219" s="5"/>
      <c r="D219" s="5"/>
      <c r="E219" s="5"/>
      <c r="F219" s="5"/>
      <c r="G219" s="79"/>
      <c r="H219" s="79"/>
      <c r="I219" s="79"/>
      <c r="J219" s="79"/>
      <c r="K219" s="86"/>
      <c r="L219" s="86"/>
      <c r="M219" s="90"/>
      <c r="N219" s="90"/>
      <c r="O219" s="84"/>
      <c r="P219" s="84"/>
      <c r="Q219" s="90"/>
      <c r="R219" s="5"/>
      <c r="S219" s="5"/>
      <c r="T219" s="5"/>
      <c r="U219" s="5"/>
      <c r="V219" s="5"/>
      <c r="W219" s="5"/>
      <c r="X219" s="117"/>
      <c r="Y219" s="5"/>
      <c r="Z219" s="4"/>
      <c r="AA219" s="5"/>
      <c r="AB219" s="5"/>
      <c r="AC219" s="5"/>
      <c r="AD219" s="417"/>
      <c r="AE219" s="417"/>
      <c r="AF219" s="417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3:43" x14ac:dyDescent="0.2">
      <c r="G220" s="79"/>
      <c r="H220" s="79"/>
      <c r="I220" s="79"/>
      <c r="J220" s="79"/>
    </row>
  </sheetData>
  <mergeCells count="14">
    <mergeCell ref="A23:B23"/>
    <mergeCell ref="AR4:AR5"/>
    <mergeCell ref="G24:J24"/>
    <mergeCell ref="B1:AQ1"/>
    <mergeCell ref="B4:B5"/>
    <mergeCell ref="C4:C5"/>
    <mergeCell ref="AQ4:AQ5"/>
    <mergeCell ref="AG4:AK4"/>
    <mergeCell ref="D4:M4"/>
    <mergeCell ref="AL4:AP4"/>
    <mergeCell ref="A22:B22"/>
    <mergeCell ref="A4:A5"/>
    <mergeCell ref="O4:X4"/>
    <mergeCell ref="Y4:AF4"/>
  </mergeCells>
  <phoneticPr fontId="2" type="noConversion"/>
  <hyperlinks>
    <hyperlink ref="B15" r:id="rId1"/>
    <hyperlink ref="B12" r:id="rId2"/>
    <hyperlink ref="B8" r:id="rId3"/>
    <hyperlink ref="B10" r:id="rId4"/>
    <hyperlink ref="B9" r:id="rId5"/>
    <hyperlink ref="B18" r:id="rId6" display="Maccarini"/>
    <hyperlink ref="B17" r:id="rId7"/>
    <hyperlink ref="B14" r:id="rId8"/>
    <hyperlink ref="B7" r:id="rId9"/>
    <hyperlink ref="B11" r:id="rId10"/>
    <hyperlink ref="B19" r:id="rId11"/>
    <hyperlink ref="B13" r:id="rId12"/>
    <hyperlink ref="B16" r:id="rId13"/>
    <hyperlink ref="B6" r:id="rId14"/>
  </hyperlinks>
  <pageMargins left="0.78740157480314965" right="0.19685039370078741" top="1.3779527559055118" bottom="0.15748031496062992" header="0.43307086614173229" footer="0.31496062992125984"/>
  <pageSetup paperSize="9" scale="80" orientation="landscape" r:id="rId15"/>
  <headerFooter alignWithMargins="0">
    <oddHeader>&amp;CNaMES funding table - 2012 -2013</oddHeader>
  </headerFooter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5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baseColWidth="10" defaultColWidth="11" defaultRowHeight="12.75" x14ac:dyDescent="0.2"/>
  <cols>
    <col min="1" max="1" width="27.7109375" style="130" customWidth="1"/>
    <col min="2" max="11" width="10.42578125" style="218" customWidth="1"/>
    <col min="12" max="12" width="10.7109375" style="218" bestFit="1" customWidth="1"/>
    <col min="13" max="13" width="11.7109375" style="218" bestFit="1" customWidth="1"/>
    <col min="14" max="23" width="10.42578125" style="218" customWidth="1"/>
    <col min="24" max="16384" width="11" style="130"/>
  </cols>
  <sheetData>
    <row r="2" spans="1:24" s="207" customFormat="1" ht="89.25" customHeight="1" x14ac:dyDescent="0.2">
      <c r="A2" s="131"/>
      <c r="B2" s="503" t="s">
        <v>120</v>
      </c>
      <c r="C2" s="504"/>
      <c r="D2" s="503" t="s">
        <v>95</v>
      </c>
      <c r="E2" s="504"/>
      <c r="F2" s="503" t="s">
        <v>6</v>
      </c>
      <c r="G2" s="504"/>
      <c r="H2" s="505" t="s">
        <v>100</v>
      </c>
      <c r="I2" s="506"/>
      <c r="J2" s="507" t="s">
        <v>96</v>
      </c>
      <c r="K2" s="507"/>
      <c r="L2" s="503" t="s">
        <v>5</v>
      </c>
      <c r="M2" s="504"/>
      <c r="N2" s="503" t="s">
        <v>98</v>
      </c>
      <c r="O2" s="504"/>
      <c r="P2" s="503" t="s">
        <v>118</v>
      </c>
      <c r="Q2" s="504"/>
      <c r="R2" s="514" t="s">
        <v>99</v>
      </c>
      <c r="S2" s="515"/>
      <c r="T2" s="514" t="s">
        <v>7</v>
      </c>
      <c r="U2" s="515"/>
      <c r="V2" s="507" t="s">
        <v>137</v>
      </c>
      <c r="W2" s="507"/>
      <c r="X2" s="207" t="s">
        <v>138</v>
      </c>
    </row>
    <row r="3" spans="1:24" s="224" customFormat="1" x14ac:dyDescent="0.2">
      <c r="A3" s="131"/>
      <c r="B3" s="498" t="s">
        <v>127</v>
      </c>
      <c r="C3" s="499"/>
      <c r="D3" s="498" t="s">
        <v>127</v>
      </c>
      <c r="E3" s="499"/>
      <c r="F3" s="498" t="s">
        <v>127</v>
      </c>
      <c r="G3" s="499"/>
      <c r="H3" s="498" t="s">
        <v>127</v>
      </c>
      <c r="I3" s="499"/>
      <c r="J3" s="500" t="s">
        <v>127</v>
      </c>
      <c r="K3" s="500"/>
      <c r="L3" s="498" t="s">
        <v>127</v>
      </c>
      <c r="M3" s="499"/>
      <c r="N3" s="498" t="s">
        <v>127</v>
      </c>
      <c r="O3" s="499"/>
      <c r="P3" s="498" t="s">
        <v>127</v>
      </c>
      <c r="Q3" s="499"/>
      <c r="R3" s="498" t="s">
        <v>127</v>
      </c>
      <c r="S3" s="499"/>
      <c r="T3" s="498" t="s">
        <v>127</v>
      </c>
      <c r="U3" s="499"/>
      <c r="V3" s="498" t="s">
        <v>127</v>
      </c>
      <c r="W3" s="499"/>
    </row>
    <row r="4" spans="1:24" s="242" customFormat="1" ht="38.25" x14ac:dyDescent="0.2">
      <c r="A4" s="239"/>
      <c r="B4" s="240" t="s">
        <v>159</v>
      </c>
      <c r="C4" s="241" t="s">
        <v>160</v>
      </c>
      <c r="D4" s="240" t="s">
        <v>159</v>
      </c>
      <c r="E4" s="241" t="s">
        <v>160</v>
      </c>
      <c r="F4" s="240" t="s">
        <v>159</v>
      </c>
      <c r="G4" s="241" t="s">
        <v>160</v>
      </c>
      <c r="H4" s="240" t="s">
        <v>159</v>
      </c>
      <c r="I4" s="241" t="s">
        <v>160</v>
      </c>
      <c r="J4" s="240" t="s">
        <v>159</v>
      </c>
      <c r="K4" s="241" t="s">
        <v>160</v>
      </c>
      <c r="L4" s="240" t="s">
        <v>159</v>
      </c>
      <c r="M4" s="241" t="s">
        <v>160</v>
      </c>
      <c r="N4" s="240" t="s">
        <v>159</v>
      </c>
      <c r="O4" s="241" t="s">
        <v>160</v>
      </c>
      <c r="P4" s="240" t="s">
        <v>159</v>
      </c>
      <c r="Q4" s="241" t="s">
        <v>160</v>
      </c>
      <c r="R4" s="240" t="s">
        <v>159</v>
      </c>
      <c r="S4" s="241" t="s">
        <v>160</v>
      </c>
      <c r="T4" s="240" t="s">
        <v>159</v>
      </c>
      <c r="U4" s="241" t="s">
        <v>160</v>
      </c>
      <c r="V4" s="240" t="s">
        <v>159</v>
      </c>
      <c r="W4" s="241" t="s">
        <v>160</v>
      </c>
    </row>
    <row r="5" spans="1:24" s="207" customFormat="1" x14ac:dyDescent="0.2">
      <c r="A5" s="227" t="s">
        <v>88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9"/>
    </row>
    <row r="6" spans="1:24" s="137" customFormat="1" ht="25.5" x14ac:dyDescent="0.2">
      <c r="A6" s="159" t="s">
        <v>111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2"/>
      <c r="M6" s="219"/>
      <c r="N6" s="219"/>
      <c r="O6" s="211"/>
      <c r="P6" s="211"/>
      <c r="Q6" s="211"/>
      <c r="R6" s="211"/>
      <c r="S6" s="211"/>
      <c r="T6" s="211"/>
      <c r="U6" s="211"/>
      <c r="V6" s="211"/>
      <c r="W6" s="211"/>
    </row>
    <row r="7" spans="1:24" s="137" customFormat="1" x14ac:dyDescent="0.2">
      <c r="A7" s="134" t="s">
        <v>128</v>
      </c>
      <c r="B7" s="212"/>
      <c r="C7" s="212"/>
      <c r="D7" s="215">
        <v>1086.55</v>
      </c>
      <c r="E7" s="215">
        <v>3451.88</v>
      </c>
      <c r="F7" s="212"/>
      <c r="G7" s="215">
        <v>1170</v>
      </c>
      <c r="H7" s="212"/>
      <c r="I7" s="212"/>
      <c r="J7" s="212"/>
      <c r="K7" s="215">
        <v>2712.3</v>
      </c>
      <c r="L7" s="254">
        <v>13100</v>
      </c>
      <c r="M7" s="213"/>
      <c r="N7" s="213"/>
      <c r="O7" s="212"/>
      <c r="Q7" s="215">
        <v>4854.4799999999996</v>
      </c>
      <c r="S7" s="215">
        <v>6250</v>
      </c>
      <c r="T7" s="212"/>
      <c r="U7" s="215">
        <v>2290</v>
      </c>
      <c r="V7" s="212"/>
      <c r="W7" s="212"/>
    </row>
    <row r="8" spans="1:24" s="137" customFormat="1" x14ac:dyDescent="0.2">
      <c r="A8" s="134" t="s">
        <v>117</v>
      </c>
      <c r="B8" s="212"/>
      <c r="C8" s="212"/>
      <c r="D8" s="212"/>
      <c r="E8" s="212"/>
      <c r="F8" s="212"/>
      <c r="G8" s="212"/>
      <c r="H8" s="215">
        <v>4935.8999999999996</v>
      </c>
      <c r="I8" s="215">
        <v>3542.1</v>
      </c>
      <c r="J8" s="212"/>
      <c r="K8" s="212"/>
      <c r="L8" s="212"/>
      <c r="M8" s="213"/>
      <c r="N8" s="213"/>
      <c r="O8" s="212"/>
      <c r="P8" s="212"/>
      <c r="Q8" s="212"/>
      <c r="R8" s="212"/>
      <c r="S8" s="212"/>
      <c r="T8" s="212"/>
      <c r="U8" s="212"/>
      <c r="V8" s="212"/>
      <c r="W8" s="212"/>
    </row>
    <row r="9" spans="1:24" x14ac:dyDescent="0.2">
      <c r="A9" s="230" t="s">
        <v>125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</row>
    <row r="10" spans="1:24" s="137" customFormat="1" x14ac:dyDescent="0.2">
      <c r="A10" s="134" t="s">
        <v>79</v>
      </c>
      <c r="B10" s="212"/>
      <c r="C10" s="212"/>
      <c r="D10" s="215">
        <v>926.18</v>
      </c>
      <c r="E10" s="215">
        <v>1913</v>
      </c>
      <c r="G10" s="215">
        <v>31795.73</v>
      </c>
      <c r="H10" s="212"/>
      <c r="I10" s="212"/>
      <c r="J10" s="212"/>
      <c r="K10" s="215">
        <v>7200</v>
      </c>
      <c r="L10" s="212"/>
      <c r="M10" s="212"/>
      <c r="N10" s="212"/>
      <c r="O10" s="215">
        <v>7613.66</v>
      </c>
      <c r="Q10" s="215">
        <v>6131.24</v>
      </c>
      <c r="R10" s="212"/>
      <c r="S10" s="215">
        <v>58300</v>
      </c>
      <c r="T10" s="212"/>
      <c r="U10" s="215">
        <v>1855</v>
      </c>
      <c r="V10" s="212"/>
      <c r="W10" s="212"/>
    </row>
    <row r="11" spans="1:24" s="137" customFormat="1" x14ac:dyDescent="0.2">
      <c r="A11" s="208" t="s">
        <v>112</v>
      </c>
      <c r="B11" s="212"/>
      <c r="C11" s="212"/>
      <c r="D11" s="212"/>
      <c r="E11" s="212"/>
      <c r="F11" s="222"/>
      <c r="G11" s="222"/>
      <c r="H11" s="222"/>
      <c r="I11" s="212"/>
      <c r="J11" s="212"/>
      <c r="K11" s="212"/>
      <c r="L11" s="212"/>
      <c r="M11" s="215">
        <v>25000</v>
      </c>
      <c r="N11" s="212"/>
      <c r="O11" s="223"/>
      <c r="P11" s="212"/>
      <c r="Q11" s="212"/>
      <c r="R11" s="212"/>
      <c r="S11" s="212"/>
      <c r="T11" s="212"/>
      <c r="U11" s="212"/>
      <c r="V11" s="212"/>
      <c r="W11" s="212"/>
    </row>
    <row r="12" spans="1:24" s="137" customFormat="1" x14ac:dyDescent="0.2">
      <c r="A12" s="208" t="s">
        <v>113</v>
      </c>
      <c r="B12" s="212"/>
      <c r="C12" s="212"/>
      <c r="D12" s="212"/>
      <c r="E12" s="212"/>
      <c r="F12" s="222"/>
      <c r="G12" s="222"/>
      <c r="H12" s="222"/>
      <c r="I12" s="212"/>
      <c r="J12" s="212"/>
      <c r="K12" s="212"/>
      <c r="L12" s="212"/>
      <c r="M12" s="215">
        <v>3203.41</v>
      </c>
      <c r="N12" s="212"/>
      <c r="O12" s="223"/>
      <c r="P12" s="212"/>
      <c r="Q12" s="212"/>
      <c r="R12" s="212"/>
      <c r="S12" s="212"/>
      <c r="T12" s="212"/>
      <c r="U12" s="212"/>
      <c r="V12" s="212"/>
      <c r="W12" s="212"/>
    </row>
    <row r="13" spans="1:24" s="137" customFormat="1" x14ac:dyDescent="0.2">
      <c r="A13" s="134" t="s">
        <v>114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5">
        <v>99300</v>
      </c>
      <c r="N13" s="212"/>
      <c r="O13" s="212"/>
      <c r="P13" s="212"/>
      <c r="Q13" s="212"/>
      <c r="R13" s="212"/>
      <c r="S13" s="212"/>
      <c r="T13" s="212"/>
      <c r="U13" s="212"/>
      <c r="V13" s="212"/>
      <c r="W13" s="212"/>
    </row>
    <row r="14" spans="1:24" x14ac:dyDescent="0.2">
      <c r="A14" s="230" t="s">
        <v>129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2"/>
    </row>
    <row r="15" spans="1:24" s="137" customFormat="1" x14ac:dyDescent="0.2">
      <c r="A15" s="134" t="s">
        <v>80</v>
      </c>
      <c r="C15" s="215">
        <v>1970</v>
      </c>
      <c r="D15" s="215">
        <v>2417.9</v>
      </c>
      <c r="E15" s="212"/>
      <c r="F15" s="212"/>
      <c r="G15" s="212"/>
      <c r="H15" s="212"/>
      <c r="I15" s="215">
        <v>402.83</v>
      </c>
      <c r="J15" s="212"/>
      <c r="K15" s="215">
        <v>267.79000000000002</v>
      </c>
      <c r="L15" s="212"/>
      <c r="M15" s="212"/>
      <c r="N15" s="212"/>
      <c r="O15" s="215">
        <v>605.95000000000005</v>
      </c>
      <c r="P15" s="134"/>
      <c r="Q15" s="215">
        <v>1385.86</v>
      </c>
      <c r="R15" s="212"/>
      <c r="S15" s="212"/>
      <c r="T15" s="212"/>
      <c r="U15" s="212"/>
      <c r="V15" s="212"/>
      <c r="W15" s="212"/>
    </row>
    <row r="16" spans="1:24" s="137" customFormat="1" x14ac:dyDescent="0.2">
      <c r="A16" s="134" t="s">
        <v>102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5">
        <v>2967.25</v>
      </c>
      <c r="L16" s="212"/>
      <c r="M16" s="212"/>
      <c r="N16" s="212"/>
      <c r="O16" s="212"/>
      <c r="P16" s="134"/>
      <c r="Q16" s="212"/>
      <c r="R16" s="212"/>
      <c r="S16" s="212"/>
      <c r="T16" s="212"/>
      <c r="U16" s="212"/>
      <c r="V16" s="212"/>
      <c r="W16" s="212"/>
    </row>
    <row r="17" spans="1:23" s="137" customFormat="1" x14ac:dyDescent="0.2">
      <c r="A17" s="249" t="s">
        <v>141</v>
      </c>
      <c r="B17" s="212"/>
      <c r="C17" s="212"/>
      <c r="D17" s="248">
        <v>957.6</v>
      </c>
      <c r="E17" s="248">
        <v>1915.2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134"/>
      <c r="Q17" s="212"/>
      <c r="R17" s="212"/>
      <c r="S17" s="212"/>
      <c r="T17" s="212"/>
      <c r="U17" s="212"/>
      <c r="V17" s="212"/>
      <c r="W17" s="212"/>
    </row>
    <row r="18" spans="1:23" s="137" customFormat="1" x14ac:dyDescent="0.2">
      <c r="A18" s="134" t="s">
        <v>134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5">
        <v>6617.67</v>
      </c>
      <c r="P18" s="134"/>
      <c r="Q18" s="212"/>
      <c r="R18" s="212"/>
      <c r="S18" s="212"/>
      <c r="T18" s="212"/>
      <c r="U18" s="212"/>
      <c r="V18" s="212"/>
      <c r="W18" s="212"/>
    </row>
    <row r="19" spans="1:23" x14ac:dyDescent="0.2">
      <c r="A19" s="134" t="s">
        <v>131</v>
      </c>
      <c r="B19" s="216"/>
      <c r="C19" s="215">
        <v>1650</v>
      </c>
      <c r="D19" s="213"/>
      <c r="E19" s="213"/>
      <c r="F19" s="216"/>
      <c r="G19" s="235">
        <v>1163.21</v>
      </c>
      <c r="H19" s="214"/>
      <c r="I19" s="213"/>
      <c r="J19" s="213"/>
      <c r="K19" s="215">
        <v>2780</v>
      </c>
      <c r="L19" s="212"/>
      <c r="M19" s="215">
        <v>16900</v>
      </c>
      <c r="N19" s="213"/>
      <c r="O19" s="213"/>
      <c r="P19" s="216"/>
      <c r="Q19" s="213"/>
      <c r="R19" s="213"/>
      <c r="S19" s="215">
        <v>400</v>
      </c>
      <c r="T19" s="213"/>
      <c r="U19" s="213"/>
      <c r="V19" s="213"/>
      <c r="W19" s="213"/>
    </row>
    <row r="20" spans="1:23" x14ac:dyDescent="0.2">
      <c r="A20" s="134" t="s">
        <v>104</v>
      </c>
      <c r="B20" s="216"/>
      <c r="C20" s="215">
        <v>520</v>
      </c>
      <c r="D20" s="213"/>
      <c r="E20" s="213"/>
      <c r="F20" s="216"/>
      <c r="G20" s="235">
        <v>1696</v>
      </c>
      <c r="H20" s="214"/>
      <c r="I20" s="213"/>
      <c r="J20" s="213"/>
      <c r="K20" s="213"/>
      <c r="L20" s="212"/>
      <c r="M20" s="213"/>
      <c r="N20" s="213"/>
      <c r="O20" s="213"/>
      <c r="P20" s="216"/>
      <c r="Q20" s="215">
        <v>871.98</v>
      </c>
      <c r="R20" s="213"/>
      <c r="S20" s="215">
        <v>6000</v>
      </c>
      <c r="T20" s="213"/>
      <c r="U20" s="213"/>
      <c r="V20" s="213"/>
      <c r="W20" s="213"/>
    </row>
    <row r="21" spans="1:23" x14ac:dyDescent="0.2">
      <c r="A21" s="208" t="s">
        <v>130</v>
      </c>
      <c r="B21" s="216"/>
      <c r="C21" s="215">
        <v>10240</v>
      </c>
      <c r="D21" s="213"/>
      <c r="E21" s="213"/>
      <c r="F21" s="214"/>
      <c r="G21" s="214"/>
      <c r="I21" s="215">
        <v>689.54</v>
      </c>
      <c r="J21" s="213"/>
      <c r="K21" s="213"/>
      <c r="L21" s="212"/>
      <c r="M21" s="213"/>
      <c r="N21" s="213"/>
      <c r="O21" s="216"/>
      <c r="P21" s="216"/>
      <c r="Q21" s="213"/>
      <c r="R21" s="213"/>
      <c r="S21" s="213"/>
      <c r="T21" s="213"/>
      <c r="U21" s="213"/>
      <c r="V21" s="213"/>
      <c r="W21" s="213"/>
    </row>
    <row r="22" spans="1:23" x14ac:dyDescent="0.2">
      <c r="A22" s="208" t="s">
        <v>142</v>
      </c>
      <c r="B22" s="216"/>
      <c r="C22" s="215">
        <v>620</v>
      </c>
      <c r="D22" s="213"/>
      <c r="E22" s="213"/>
      <c r="F22" s="214"/>
      <c r="G22" s="214"/>
      <c r="H22" s="235">
        <v>40.17</v>
      </c>
      <c r="I22" s="215">
        <v>253.5</v>
      </c>
      <c r="J22" s="213"/>
      <c r="K22" s="213"/>
      <c r="L22" s="212"/>
      <c r="M22" s="213"/>
      <c r="N22" s="213"/>
      <c r="O22" s="216"/>
      <c r="P22" s="216"/>
      <c r="Q22" s="213"/>
      <c r="R22" s="213"/>
      <c r="S22" s="213"/>
      <c r="T22" s="213"/>
      <c r="U22" s="213"/>
      <c r="V22" s="213"/>
      <c r="W22" s="213"/>
    </row>
    <row r="23" spans="1:23" x14ac:dyDescent="0.2">
      <c r="A23" s="249" t="s">
        <v>136</v>
      </c>
      <c r="B23" s="213"/>
      <c r="C23" s="213"/>
      <c r="D23" s="213"/>
      <c r="E23" s="213"/>
      <c r="F23" s="214"/>
      <c r="G23" s="214"/>
      <c r="I23" s="214"/>
      <c r="J23" s="213"/>
      <c r="K23" s="213"/>
      <c r="L23" s="212"/>
      <c r="M23" s="213"/>
      <c r="N23" s="213"/>
      <c r="O23" s="216"/>
      <c r="P23" s="213"/>
      <c r="Q23" s="213"/>
      <c r="R23" s="215">
        <v>400</v>
      </c>
      <c r="S23" s="213"/>
      <c r="T23" s="213"/>
      <c r="U23" s="213"/>
      <c r="V23" s="213"/>
      <c r="W23" s="213"/>
    </row>
    <row r="24" spans="1:23" x14ac:dyDescent="0.2">
      <c r="A24" s="250" t="s">
        <v>108</v>
      </c>
      <c r="B24" s="246"/>
      <c r="C24" s="246"/>
      <c r="D24" s="251">
        <v>756.84</v>
      </c>
      <c r="E24" s="246"/>
      <c r="F24" s="245"/>
      <c r="G24" s="247"/>
      <c r="H24" s="214"/>
      <c r="I24" s="212"/>
      <c r="J24" s="213"/>
      <c r="K24" s="213"/>
      <c r="L24" s="212"/>
      <c r="M24" s="213"/>
      <c r="N24" s="213"/>
      <c r="O24" s="216"/>
      <c r="P24" s="213"/>
      <c r="Q24" s="213"/>
      <c r="R24" s="212"/>
      <c r="S24" s="213"/>
      <c r="T24" s="213"/>
      <c r="U24" s="213"/>
      <c r="V24" s="213"/>
      <c r="W24" s="213"/>
    </row>
    <row r="25" spans="1:23" x14ac:dyDescent="0.2">
      <c r="A25" s="249" t="s">
        <v>109</v>
      </c>
      <c r="B25" s="213"/>
      <c r="C25" s="213"/>
      <c r="D25" s="248">
        <v>220</v>
      </c>
      <c r="E25" s="213"/>
      <c r="F25" s="214"/>
      <c r="G25" s="214"/>
      <c r="H25" s="214"/>
      <c r="I25" s="212"/>
      <c r="J25" s="213"/>
      <c r="K25" s="213"/>
      <c r="L25" s="212"/>
      <c r="M25" s="213"/>
      <c r="N25" s="213"/>
      <c r="O25" s="216"/>
      <c r="P25" s="213"/>
      <c r="Q25" s="213"/>
      <c r="R25" s="212"/>
      <c r="S25" s="213"/>
      <c r="T25" s="213"/>
      <c r="U25" s="213"/>
      <c r="V25" s="213"/>
      <c r="W25" s="213"/>
    </row>
    <row r="26" spans="1:23" x14ac:dyDescent="0.2">
      <c r="A26" s="249" t="s">
        <v>107</v>
      </c>
      <c r="B26" s="213"/>
      <c r="C26" s="213"/>
      <c r="D26" s="248">
        <v>277.02</v>
      </c>
      <c r="E26" s="213"/>
      <c r="F26" s="216"/>
      <c r="G26" s="214"/>
      <c r="H26" s="214"/>
      <c r="I26" s="213"/>
      <c r="J26" s="213"/>
      <c r="K26" s="213"/>
      <c r="L26" s="212"/>
      <c r="M26" s="213"/>
      <c r="N26" s="213"/>
      <c r="O26" s="216"/>
      <c r="P26" s="213"/>
      <c r="Q26" s="213"/>
      <c r="R26" s="213"/>
      <c r="S26" s="213"/>
      <c r="T26" s="213"/>
      <c r="U26" s="213"/>
      <c r="V26" s="213"/>
      <c r="W26" s="213"/>
    </row>
    <row r="27" spans="1:23" s="224" customFormat="1" x14ac:dyDescent="0.2">
      <c r="A27" s="318" t="s">
        <v>81</v>
      </c>
      <c r="B27" s="501">
        <f>SUM(B6:C26)</f>
        <v>15000</v>
      </c>
      <c r="C27" s="502"/>
      <c r="D27" s="501">
        <f>SUM(D6:E26)</f>
        <v>13922.170000000002</v>
      </c>
      <c r="E27" s="502"/>
      <c r="F27" s="501">
        <f>SUM(F6:G26)</f>
        <v>35824.939999999995</v>
      </c>
      <c r="G27" s="502"/>
      <c r="H27" s="501">
        <f>SUM(H6:I26)</f>
        <v>9864.0399999999991</v>
      </c>
      <c r="I27" s="502"/>
      <c r="J27" s="501">
        <f>SUM(J6:K26)</f>
        <v>15927.34</v>
      </c>
      <c r="K27" s="502"/>
      <c r="L27" s="501">
        <f>SUM(L6:M26)</f>
        <v>157503.41</v>
      </c>
      <c r="M27" s="502"/>
      <c r="N27" s="501">
        <f>SUM(N6:O26)</f>
        <v>14837.28</v>
      </c>
      <c r="O27" s="502"/>
      <c r="P27" s="501">
        <f>SUM(P6:Q26)</f>
        <v>13243.56</v>
      </c>
      <c r="Q27" s="502"/>
      <c r="R27" s="501">
        <f>SUM(R6:S26)</f>
        <v>71350</v>
      </c>
      <c r="S27" s="502"/>
      <c r="T27" s="501">
        <f>SUM(T6:U26)</f>
        <v>4145</v>
      </c>
      <c r="U27" s="502"/>
      <c r="V27" s="501">
        <f>SUM(V6:W26)</f>
        <v>0</v>
      </c>
      <c r="W27" s="502"/>
    </row>
    <row r="28" spans="1:23" s="221" customFormat="1" x14ac:dyDescent="0.2">
      <c r="A28" s="321" t="s">
        <v>132</v>
      </c>
      <c r="B28" s="490">
        <v>7000</v>
      </c>
      <c r="C28" s="491"/>
      <c r="D28" s="490">
        <v>9500</v>
      </c>
      <c r="E28" s="491"/>
      <c r="F28" s="490">
        <v>6000</v>
      </c>
      <c r="G28" s="491"/>
      <c r="H28" s="490">
        <v>7000</v>
      </c>
      <c r="I28" s="491"/>
      <c r="J28" s="490">
        <v>4000</v>
      </c>
      <c r="K28" s="491"/>
      <c r="L28" s="490">
        <v>27500</v>
      </c>
      <c r="M28" s="491"/>
      <c r="N28" s="490">
        <v>14000</v>
      </c>
      <c r="O28" s="491"/>
      <c r="P28" s="490">
        <v>6000</v>
      </c>
      <c r="Q28" s="491"/>
      <c r="R28" s="490">
        <v>9500</v>
      </c>
      <c r="S28" s="491"/>
      <c r="T28" s="490">
        <v>4000</v>
      </c>
      <c r="U28" s="491"/>
      <c r="V28" s="490">
        <v>6000</v>
      </c>
      <c r="W28" s="491"/>
    </row>
    <row r="29" spans="1:23" s="225" customFormat="1" x14ac:dyDescent="0.2">
      <c r="A29" s="322" t="s">
        <v>133</v>
      </c>
      <c r="B29" s="524">
        <v>7000</v>
      </c>
      <c r="C29" s="525"/>
      <c r="D29" s="524">
        <v>7280</v>
      </c>
      <c r="E29" s="525"/>
      <c r="F29" s="524">
        <v>6000</v>
      </c>
      <c r="G29" s="525"/>
      <c r="H29" s="524">
        <v>7000</v>
      </c>
      <c r="I29" s="525"/>
      <c r="J29" s="524">
        <v>4000</v>
      </c>
      <c r="K29" s="525"/>
      <c r="L29" s="524">
        <v>27500</v>
      </c>
      <c r="M29" s="525"/>
      <c r="N29" s="524">
        <v>14000</v>
      </c>
      <c r="O29" s="525"/>
      <c r="P29" s="524">
        <v>6000</v>
      </c>
      <c r="Q29" s="525"/>
      <c r="R29" s="524">
        <v>9500</v>
      </c>
      <c r="S29" s="525"/>
      <c r="T29" s="524">
        <v>4000</v>
      </c>
      <c r="U29" s="525"/>
      <c r="V29" s="524">
        <v>6000</v>
      </c>
      <c r="W29" s="525"/>
    </row>
    <row r="30" spans="1:23" x14ac:dyDescent="0.2">
      <c r="A30" s="323" t="s">
        <v>92</v>
      </c>
      <c r="B30" s="510">
        <f t="shared" ref="B30" si="0">B28/B27</f>
        <v>0.46666666666666667</v>
      </c>
      <c r="C30" s="511"/>
      <c r="D30" s="510">
        <f>D29/D27</f>
        <v>0.52290698935582591</v>
      </c>
      <c r="E30" s="511"/>
      <c r="F30" s="510">
        <f>F28/F27</f>
        <v>0.16748108998926448</v>
      </c>
      <c r="G30" s="511"/>
      <c r="H30" s="516">
        <f t="shared" ref="H30" si="1">H28/H27</f>
        <v>0.70964837936585823</v>
      </c>
      <c r="I30" s="517"/>
      <c r="J30" s="510">
        <f t="shared" ref="J30" si="2">J28/J27</f>
        <v>0.25114049175819692</v>
      </c>
      <c r="K30" s="511"/>
      <c r="L30" s="510">
        <f t="shared" ref="L30" si="3">L28/L27</f>
        <v>0.17459939438771516</v>
      </c>
      <c r="M30" s="511"/>
      <c r="N30" s="510">
        <f t="shared" ref="N30" si="4">N28/N27</f>
        <v>0.9435691717080219</v>
      </c>
      <c r="O30" s="511"/>
      <c r="P30" s="510">
        <f t="shared" ref="P30" si="5">P28/P27</f>
        <v>0.45305038826418276</v>
      </c>
      <c r="Q30" s="511"/>
      <c r="R30" s="510">
        <f t="shared" ref="R30" si="6">R28/R27</f>
        <v>0.13314646110721795</v>
      </c>
      <c r="S30" s="511"/>
      <c r="T30" s="510">
        <f t="shared" ref="T30" si="7">T28/T27</f>
        <v>0.9650180940892642</v>
      </c>
      <c r="U30" s="511"/>
      <c r="V30" s="510" t="e">
        <f t="shared" ref="V30" si="8">V28/V27</f>
        <v>#DIV/0!</v>
      </c>
      <c r="W30" s="511"/>
    </row>
    <row r="31" spans="1:23" s="142" customFormat="1" x14ac:dyDescent="0.2">
      <c r="A31" s="209" t="s">
        <v>86</v>
      </c>
      <c r="B31" s="512">
        <v>4</v>
      </c>
      <c r="C31" s="513"/>
      <c r="D31" s="512">
        <v>7</v>
      </c>
      <c r="E31" s="513"/>
      <c r="F31" s="512">
        <v>7</v>
      </c>
      <c r="G31" s="513"/>
      <c r="H31" s="512">
        <v>4</v>
      </c>
      <c r="I31" s="513"/>
      <c r="J31" s="512">
        <v>4</v>
      </c>
      <c r="K31" s="513"/>
      <c r="L31" s="512">
        <v>31</v>
      </c>
      <c r="M31" s="513"/>
      <c r="N31" s="512">
        <v>10</v>
      </c>
      <c r="O31" s="513"/>
      <c r="P31" s="512">
        <v>6</v>
      </c>
      <c r="Q31" s="513"/>
      <c r="R31" s="512">
        <v>8</v>
      </c>
      <c r="S31" s="513"/>
      <c r="T31" s="512">
        <v>9</v>
      </c>
      <c r="U31" s="513"/>
      <c r="V31" s="512">
        <v>4</v>
      </c>
      <c r="W31" s="513"/>
    </row>
    <row r="32" spans="1:23" s="143" customFormat="1" x14ac:dyDescent="0.2">
      <c r="A32" s="210" t="s">
        <v>101</v>
      </c>
      <c r="B32" s="508">
        <f>B27/B31</f>
        <v>3750</v>
      </c>
      <c r="C32" s="509"/>
      <c r="D32" s="508">
        <f>D27/D31</f>
        <v>1988.8814285714288</v>
      </c>
      <c r="E32" s="509"/>
      <c r="F32" s="508">
        <f t="shared" ref="F32" si="9">F27/F31</f>
        <v>5117.8485714285707</v>
      </c>
      <c r="G32" s="509"/>
      <c r="H32" s="508">
        <f t="shared" ref="H32" si="10">H27/H31</f>
        <v>2466.0099999999998</v>
      </c>
      <c r="I32" s="509"/>
      <c r="J32" s="508">
        <f t="shared" ref="J32" si="11">J27/J31</f>
        <v>3981.835</v>
      </c>
      <c r="K32" s="509"/>
      <c r="L32" s="508">
        <f>L27/L31</f>
        <v>5080.7551612903226</v>
      </c>
      <c r="M32" s="509"/>
      <c r="N32" s="508">
        <f>N27/N31</f>
        <v>1483.7280000000001</v>
      </c>
      <c r="O32" s="509"/>
      <c r="P32" s="508">
        <f t="shared" ref="P32" si="12">P27/P31</f>
        <v>2207.2599999999998</v>
      </c>
      <c r="Q32" s="509"/>
      <c r="R32" s="508">
        <f t="shared" ref="R32:T32" si="13">R27/R31</f>
        <v>8918.75</v>
      </c>
      <c r="S32" s="509"/>
      <c r="T32" s="508">
        <f t="shared" si="13"/>
        <v>460.55555555555554</v>
      </c>
      <c r="U32" s="509"/>
      <c r="V32" s="508">
        <f t="shared" ref="V32" si="14">V27/V31</f>
        <v>0</v>
      </c>
      <c r="W32" s="509"/>
    </row>
    <row r="33" spans="1:23" s="244" customFormat="1" x14ac:dyDescent="0.2">
      <c r="A33" s="243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</row>
    <row r="34" spans="1:23" x14ac:dyDescent="0.2">
      <c r="A34" s="134" t="s">
        <v>135</v>
      </c>
      <c r="B34" s="496">
        <v>15</v>
      </c>
      <c r="C34" s="497"/>
      <c r="D34" s="496">
        <v>34</v>
      </c>
      <c r="E34" s="497"/>
      <c r="F34" s="496">
        <v>12</v>
      </c>
      <c r="G34" s="497"/>
      <c r="H34" s="496"/>
      <c r="I34" s="497"/>
      <c r="J34" s="496">
        <v>11</v>
      </c>
      <c r="K34" s="497"/>
      <c r="L34" s="496">
        <v>56</v>
      </c>
      <c r="M34" s="497"/>
      <c r="N34" s="496">
        <v>23</v>
      </c>
      <c r="O34" s="497"/>
      <c r="P34" s="496">
        <v>18</v>
      </c>
      <c r="Q34" s="497"/>
      <c r="R34" s="496">
        <v>23</v>
      </c>
      <c r="S34" s="497"/>
      <c r="T34" s="496">
        <v>19</v>
      </c>
      <c r="U34" s="497"/>
      <c r="V34" s="496">
        <v>43</v>
      </c>
      <c r="W34" s="497"/>
    </row>
    <row r="35" spans="1:23" s="224" customFormat="1" x14ac:dyDescent="0.2">
      <c r="A35" s="226" t="s">
        <v>139</v>
      </c>
      <c r="B35" s="520">
        <f>SUM(B36:C36)</f>
        <v>33</v>
      </c>
      <c r="C35" s="521"/>
      <c r="D35" s="520">
        <f>SUM(D36:E36)</f>
        <v>27</v>
      </c>
      <c r="E35" s="521"/>
      <c r="F35" s="520">
        <f>SUM(F36:G36)</f>
        <v>39</v>
      </c>
      <c r="G35" s="521"/>
      <c r="H35" s="520">
        <f>SUM(H36:I36)</f>
        <v>15</v>
      </c>
      <c r="I35" s="521"/>
      <c r="J35" s="520">
        <f>SUM(J36:K36)</f>
        <v>23</v>
      </c>
      <c r="K35" s="521"/>
      <c r="L35" s="520">
        <f t="shared" ref="L35" si="15">SUM(L36:M36)</f>
        <v>82</v>
      </c>
      <c r="M35" s="521"/>
      <c r="N35" s="520">
        <f t="shared" ref="N35" si="16">SUM(N36:O36)</f>
        <v>59</v>
      </c>
      <c r="O35" s="521"/>
      <c r="P35" s="520">
        <f t="shared" ref="P35" si="17">SUM(P36:Q36)</f>
        <v>17</v>
      </c>
      <c r="Q35" s="521"/>
      <c r="R35" s="520">
        <f t="shared" ref="R35" si="18">SUM(R36:S36)</f>
        <v>58</v>
      </c>
      <c r="S35" s="521"/>
      <c r="T35" s="520">
        <f t="shared" ref="T35" si="19">SUM(T36:U36)</f>
        <v>24</v>
      </c>
      <c r="U35" s="521"/>
      <c r="V35" s="520">
        <f t="shared" ref="V35" si="20">SUM(V36:W36)</f>
        <v>64</v>
      </c>
      <c r="W35" s="521"/>
    </row>
    <row r="36" spans="1:23" s="207" customFormat="1" x14ac:dyDescent="0.2">
      <c r="A36" s="234" t="s">
        <v>161</v>
      </c>
      <c r="B36" s="233">
        <v>23</v>
      </c>
      <c r="C36" s="233">
        <v>10</v>
      </c>
      <c r="D36" s="233">
        <v>13</v>
      </c>
      <c r="E36" s="233">
        <v>14</v>
      </c>
      <c r="F36" s="233">
        <v>24</v>
      </c>
      <c r="G36" s="233">
        <v>15</v>
      </c>
      <c r="H36" s="233">
        <v>3</v>
      </c>
      <c r="I36" s="233">
        <v>12</v>
      </c>
      <c r="J36" s="233">
        <v>20</v>
      </c>
      <c r="K36" s="233">
        <v>3</v>
      </c>
      <c r="L36" s="233">
        <v>10</v>
      </c>
      <c r="M36" s="233">
        <v>72</v>
      </c>
      <c r="N36" s="233">
        <v>41</v>
      </c>
      <c r="O36" s="233">
        <v>18</v>
      </c>
      <c r="P36" s="233">
        <v>9</v>
      </c>
      <c r="Q36" s="233">
        <v>8</v>
      </c>
      <c r="R36" s="233">
        <v>27</v>
      </c>
      <c r="S36" s="233">
        <v>31</v>
      </c>
      <c r="T36" s="233">
        <v>20</v>
      </c>
      <c r="U36" s="233">
        <v>4</v>
      </c>
      <c r="V36" s="233">
        <v>24</v>
      </c>
      <c r="W36" s="233">
        <v>40</v>
      </c>
    </row>
    <row r="37" spans="1:23" s="137" customFormat="1" x14ac:dyDescent="0.2">
      <c r="A37" s="134" t="s">
        <v>116</v>
      </c>
      <c r="B37" s="518">
        <f t="shared" ref="B37" si="21">SUM(B34:C35)</f>
        <v>48</v>
      </c>
      <c r="C37" s="519"/>
      <c r="D37" s="518">
        <f t="shared" ref="D37" si="22">SUM(D34:E35)</f>
        <v>61</v>
      </c>
      <c r="E37" s="519"/>
      <c r="F37" s="518">
        <f t="shared" ref="F37" si="23">SUM(F34:G35)</f>
        <v>51</v>
      </c>
      <c r="G37" s="519"/>
      <c r="H37" s="518">
        <f t="shared" ref="H37" si="24">SUM(H34:I35)</f>
        <v>15</v>
      </c>
      <c r="I37" s="519"/>
      <c r="J37" s="518">
        <f t="shared" ref="J37" si="25">SUM(J34:K35)</f>
        <v>34</v>
      </c>
      <c r="K37" s="519"/>
      <c r="L37" s="518">
        <f t="shared" ref="L37" si="26">SUM(L34:M35)</f>
        <v>138</v>
      </c>
      <c r="M37" s="519"/>
      <c r="N37" s="518">
        <f t="shared" ref="N37" si="27">SUM(N34:O35)</f>
        <v>82</v>
      </c>
      <c r="O37" s="519"/>
      <c r="P37" s="518">
        <f t="shared" ref="P37" si="28">SUM(P34:Q35)</f>
        <v>35</v>
      </c>
      <c r="Q37" s="519"/>
      <c r="R37" s="518">
        <f t="shared" ref="R37" si="29">SUM(R34:S35)</f>
        <v>81</v>
      </c>
      <c r="S37" s="519"/>
      <c r="T37" s="518">
        <f t="shared" ref="T37" si="30">SUM(T34:U35)</f>
        <v>43</v>
      </c>
      <c r="U37" s="519"/>
      <c r="V37" s="518">
        <f t="shared" ref="V37" si="31">SUM(V34:W35)</f>
        <v>107</v>
      </c>
      <c r="W37" s="519"/>
    </row>
    <row r="38" spans="1:23" s="137" customFormat="1" x14ac:dyDescent="0.2">
      <c r="A38" s="134"/>
      <c r="B38" s="236"/>
      <c r="C38" s="237"/>
      <c r="D38" s="236"/>
      <c r="E38" s="237"/>
      <c r="F38" s="236"/>
      <c r="G38" s="237"/>
      <c r="H38" s="236"/>
      <c r="I38" s="237"/>
      <c r="J38" s="236"/>
      <c r="K38" s="237"/>
      <c r="L38" s="236"/>
      <c r="M38" s="237"/>
      <c r="N38" s="236"/>
      <c r="O38" s="237"/>
      <c r="P38" s="236"/>
      <c r="Q38" s="237"/>
      <c r="R38" s="236"/>
      <c r="S38" s="237"/>
      <c r="T38" s="236"/>
      <c r="U38" s="237"/>
      <c r="V38" s="236"/>
      <c r="W38" s="237"/>
    </row>
    <row r="39" spans="1:23" x14ac:dyDescent="0.2">
      <c r="A39" s="134" t="s">
        <v>83</v>
      </c>
      <c r="B39" s="494">
        <f>B27/C36</f>
        <v>1500</v>
      </c>
      <c r="C39" s="494"/>
      <c r="D39" s="494">
        <f>D27/E36</f>
        <v>994.44071428571442</v>
      </c>
      <c r="E39" s="494"/>
      <c r="F39" s="494">
        <f>F27/G36</f>
        <v>2388.3293333333331</v>
      </c>
      <c r="G39" s="494"/>
      <c r="H39" s="494">
        <f>H27/I36</f>
        <v>822.00333333333322</v>
      </c>
      <c r="I39" s="494"/>
      <c r="J39" s="494">
        <f>J27/K36</f>
        <v>5309.1133333333337</v>
      </c>
      <c r="K39" s="494"/>
      <c r="L39" s="494">
        <f>L27/M36</f>
        <v>2187.5473611111111</v>
      </c>
      <c r="M39" s="494"/>
      <c r="N39" s="494">
        <f>N27/O36</f>
        <v>824.29333333333341</v>
      </c>
      <c r="O39" s="494"/>
      <c r="P39" s="494">
        <f>P27/Q36</f>
        <v>1655.4449999999999</v>
      </c>
      <c r="Q39" s="494"/>
      <c r="R39" s="494">
        <f>R27/S36</f>
        <v>2301.6129032258063</v>
      </c>
      <c r="S39" s="494"/>
      <c r="T39" s="494">
        <f>T27/U36</f>
        <v>1036.25</v>
      </c>
      <c r="U39" s="494"/>
      <c r="V39" s="494">
        <f>V27/W36</f>
        <v>0</v>
      </c>
      <c r="W39" s="494"/>
    </row>
    <row r="40" spans="1:23" s="154" customFormat="1" x14ac:dyDescent="0.2"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</row>
    <row r="41" spans="1:23" s="137" customFormat="1" x14ac:dyDescent="0.2">
      <c r="A41" s="147" t="s">
        <v>110</v>
      </c>
      <c r="B41" s="495">
        <v>300</v>
      </c>
      <c r="C41" s="495"/>
      <c r="D41" s="495"/>
      <c r="E41" s="495"/>
      <c r="F41" s="495">
        <v>600</v>
      </c>
      <c r="G41" s="495"/>
      <c r="H41" s="495"/>
      <c r="I41" s="495"/>
      <c r="J41" s="495"/>
      <c r="K41" s="495"/>
      <c r="L41" s="495">
        <v>125370</v>
      </c>
      <c r="M41" s="495"/>
      <c r="N41" s="495"/>
      <c r="O41" s="495"/>
      <c r="P41" s="495"/>
      <c r="Q41" s="495"/>
      <c r="R41" s="495">
        <v>50000</v>
      </c>
      <c r="S41" s="495"/>
      <c r="T41" s="495"/>
      <c r="U41" s="495"/>
      <c r="V41" s="495"/>
      <c r="W41" s="495"/>
    </row>
    <row r="43" spans="1:23" x14ac:dyDescent="0.2">
      <c r="A43" s="154"/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</row>
    <row r="44" spans="1:23" s="149" customFormat="1" x14ac:dyDescent="0.2">
      <c r="A44" s="147" t="s">
        <v>126</v>
      </c>
      <c r="B44" s="522">
        <f t="shared" ref="B44" si="32">B28-B29</f>
        <v>0</v>
      </c>
      <c r="C44" s="523"/>
      <c r="D44" s="522">
        <f t="shared" ref="D44" si="33">D28-D29</f>
        <v>2220</v>
      </c>
      <c r="E44" s="523"/>
      <c r="F44" s="522">
        <f t="shared" ref="F44" si="34">F28-F29</f>
        <v>0</v>
      </c>
      <c r="G44" s="523"/>
      <c r="H44" s="522">
        <f t="shared" ref="H44" si="35">H28-H29</f>
        <v>0</v>
      </c>
      <c r="I44" s="523"/>
      <c r="J44" s="522">
        <f t="shared" ref="J44" si="36">J28-J29</f>
        <v>0</v>
      </c>
      <c r="K44" s="523"/>
      <c r="L44" s="522">
        <f t="shared" ref="L44" si="37">L28-L29</f>
        <v>0</v>
      </c>
      <c r="M44" s="523"/>
      <c r="N44" s="522">
        <f t="shared" ref="N44" si="38">N28-N29</f>
        <v>0</v>
      </c>
      <c r="O44" s="523"/>
      <c r="P44" s="522">
        <f t="shared" ref="P44" si="39">P28-P29</f>
        <v>0</v>
      </c>
      <c r="Q44" s="523"/>
      <c r="R44" s="522">
        <f t="shared" ref="R44" si="40">R28-R29</f>
        <v>0</v>
      </c>
      <c r="S44" s="523"/>
      <c r="T44" s="522">
        <f t="shared" ref="T44" si="41">T28-T29</f>
        <v>0</v>
      </c>
      <c r="U44" s="523"/>
      <c r="V44" s="522">
        <f t="shared" ref="V44" si="42">V28-V29</f>
        <v>0</v>
      </c>
      <c r="W44" s="523"/>
    </row>
    <row r="45" spans="1:23" x14ac:dyDescent="0.2">
      <c r="A45" s="154"/>
    </row>
    <row r="46" spans="1:23" s="329" customFormat="1" ht="11.25" x14ac:dyDescent="0.2">
      <c r="A46" s="328" t="s">
        <v>143</v>
      </c>
      <c r="B46" s="483"/>
      <c r="C46" s="482"/>
      <c r="D46" s="478" t="s">
        <v>140</v>
      </c>
      <c r="E46" s="479"/>
      <c r="F46" s="482"/>
      <c r="G46" s="482"/>
      <c r="H46" s="480" t="s">
        <v>144</v>
      </c>
      <c r="I46" s="481"/>
      <c r="J46" s="482"/>
      <c r="K46" s="486"/>
      <c r="L46" s="478" t="s">
        <v>157</v>
      </c>
      <c r="M46" s="487"/>
      <c r="N46" s="478" t="s">
        <v>162</v>
      </c>
      <c r="O46" s="479"/>
      <c r="P46" s="482"/>
      <c r="Q46" s="486"/>
      <c r="R46" s="484" t="s">
        <v>158</v>
      </c>
      <c r="S46" s="485"/>
      <c r="T46" s="483"/>
      <c r="U46" s="482"/>
      <c r="V46" s="480" t="s">
        <v>163</v>
      </c>
      <c r="W46" s="481"/>
    </row>
    <row r="47" spans="1:23" s="261" customFormat="1" ht="11.25" x14ac:dyDescent="0.2">
      <c r="B47" s="330"/>
      <c r="C47" s="330"/>
      <c r="D47" s="331" t="s">
        <v>164</v>
      </c>
      <c r="E47" s="332"/>
      <c r="F47" s="330"/>
      <c r="G47" s="330"/>
      <c r="H47" s="338" t="s">
        <v>168</v>
      </c>
      <c r="I47" s="332"/>
      <c r="J47" s="330"/>
      <c r="K47" s="330"/>
      <c r="L47" s="474" t="s">
        <v>149</v>
      </c>
      <c r="M47" s="475"/>
      <c r="N47" s="492" t="s">
        <v>165</v>
      </c>
      <c r="O47" s="493"/>
      <c r="P47" s="330"/>
      <c r="Q47" s="330"/>
      <c r="R47" s="330"/>
      <c r="S47" s="330"/>
      <c r="T47" s="330"/>
      <c r="U47" s="330"/>
      <c r="V47" s="488" t="s">
        <v>165</v>
      </c>
      <c r="W47" s="489"/>
    </row>
    <row r="48" spans="1:23" s="261" customFormat="1" ht="11.25" x14ac:dyDescent="0.2">
      <c r="B48" s="330"/>
      <c r="C48" s="330"/>
      <c r="D48" s="333" t="s">
        <v>108</v>
      </c>
      <c r="E48" s="332"/>
      <c r="F48" s="330"/>
      <c r="G48" s="330"/>
      <c r="H48" s="334"/>
      <c r="I48" s="332"/>
      <c r="J48" s="330"/>
      <c r="K48" s="330"/>
      <c r="L48" s="474" t="s">
        <v>150</v>
      </c>
      <c r="M48" s="475"/>
      <c r="N48" s="334"/>
      <c r="O48" s="332"/>
      <c r="P48" s="330"/>
      <c r="Q48" s="330"/>
      <c r="R48" s="330"/>
      <c r="S48" s="330"/>
      <c r="T48" s="330"/>
      <c r="U48" s="330"/>
      <c r="V48" s="488"/>
      <c r="W48" s="489"/>
    </row>
    <row r="49" spans="4:23" s="261" customFormat="1" ht="11.25" x14ac:dyDescent="0.2">
      <c r="D49" s="333" t="s">
        <v>109</v>
      </c>
      <c r="E49" s="332"/>
      <c r="F49" s="330"/>
      <c r="G49" s="330"/>
      <c r="H49" s="334"/>
      <c r="I49" s="332"/>
      <c r="J49" s="330"/>
      <c r="K49" s="330"/>
      <c r="L49" s="474" t="s">
        <v>151</v>
      </c>
      <c r="M49" s="475"/>
      <c r="N49" s="334"/>
      <c r="O49" s="332"/>
      <c r="P49" s="330"/>
      <c r="Q49" s="330"/>
      <c r="R49" s="330"/>
      <c r="S49" s="330"/>
      <c r="T49" s="330"/>
      <c r="U49" s="330"/>
      <c r="V49" s="334"/>
      <c r="W49" s="332"/>
    </row>
    <row r="50" spans="4:23" s="261" customFormat="1" ht="11.25" x14ac:dyDescent="0.2">
      <c r="D50" s="335" t="s">
        <v>107</v>
      </c>
      <c r="E50" s="336"/>
      <c r="F50" s="330"/>
      <c r="G50" s="330"/>
      <c r="H50" s="337"/>
      <c r="I50" s="336"/>
      <c r="J50" s="330"/>
      <c r="K50" s="330"/>
      <c r="L50" s="474" t="s">
        <v>153</v>
      </c>
      <c r="M50" s="475"/>
      <c r="N50" s="334"/>
      <c r="O50" s="332"/>
      <c r="P50" s="330"/>
      <c r="Q50" s="330"/>
      <c r="R50" s="330"/>
      <c r="S50" s="330"/>
      <c r="T50" s="330"/>
      <c r="U50" s="330"/>
      <c r="V50" s="334"/>
      <c r="W50" s="332"/>
    </row>
    <row r="51" spans="4:23" s="261" customFormat="1" ht="11.25" x14ac:dyDescent="0.2">
      <c r="D51" s="330"/>
      <c r="E51" s="330"/>
      <c r="F51" s="330"/>
      <c r="G51" s="330"/>
      <c r="H51" s="330"/>
      <c r="I51" s="330"/>
      <c r="J51" s="330"/>
      <c r="K51" s="330"/>
      <c r="L51" s="474" t="s">
        <v>155</v>
      </c>
      <c r="M51" s="475"/>
      <c r="N51" s="334"/>
      <c r="O51" s="332"/>
      <c r="P51" s="330"/>
      <c r="Q51" s="330"/>
      <c r="R51" s="330"/>
      <c r="S51" s="330"/>
      <c r="T51" s="330"/>
      <c r="U51" s="330"/>
      <c r="V51" s="334"/>
      <c r="W51" s="332"/>
    </row>
    <row r="52" spans="4:23" s="261" customFormat="1" ht="11.25" x14ac:dyDescent="0.2">
      <c r="D52" s="330"/>
      <c r="E52" s="330"/>
      <c r="F52" s="330"/>
      <c r="G52" s="330"/>
      <c r="H52" s="330"/>
      <c r="I52" s="330"/>
      <c r="J52" s="330"/>
      <c r="K52" s="330"/>
      <c r="L52" s="476" t="s">
        <v>156</v>
      </c>
      <c r="M52" s="477"/>
      <c r="N52" s="337"/>
      <c r="O52" s="336"/>
      <c r="P52" s="330"/>
      <c r="Q52" s="330"/>
      <c r="R52" s="330"/>
      <c r="S52" s="330"/>
      <c r="T52" s="330"/>
      <c r="U52" s="330"/>
      <c r="V52" s="337"/>
      <c r="W52" s="336"/>
    </row>
  </sheetData>
  <sortState ref="A22:O40">
    <sortCondition ref="A22:A40"/>
  </sortState>
  <mergeCells count="173">
    <mergeCell ref="V44:W44"/>
    <mergeCell ref="R29:S29"/>
    <mergeCell ref="T29:U29"/>
    <mergeCell ref="V29:W29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J29:K29"/>
    <mergeCell ref="L29:M29"/>
    <mergeCell ref="N29:O29"/>
    <mergeCell ref="P29:Q29"/>
    <mergeCell ref="B29:C29"/>
    <mergeCell ref="D29:E29"/>
    <mergeCell ref="F29:G29"/>
    <mergeCell ref="H29:I29"/>
    <mergeCell ref="P37:Q37"/>
    <mergeCell ref="N35:O35"/>
    <mergeCell ref="P35:Q35"/>
    <mergeCell ref="D35:E35"/>
    <mergeCell ref="B35:C35"/>
    <mergeCell ref="H35:I35"/>
    <mergeCell ref="T44:U44"/>
    <mergeCell ref="H37:I37"/>
    <mergeCell ref="F37:G37"/>
    <mergeCell ref="D37:E37"/>
    <mergeCell ref="B37:C37"/>
    <mergeCell ref="P39:Q39"/>
    <mergeCell ref="R39:S39"/>
    <mergeCell ref="T39:U39"/>
    <mergeCell ref="V39:W39"/>
    <mergeCell ref="V34:W34"/>
    <mergeCell ref="V37:W37"/>
    <mergeCell ref="T37:U37"/>
    <mergeCell ref="R37:S37"/>
    <mergeCell ref="P34:Q34"/>
    <mergeCell ref="L35:M35"/>
    <mergeCell ref="J35:K35"/>
    <mergeCell ref="F35:G35"/>
    <mergeCell ref="V35:W35"/>
    <mergeCell ref="N37:O37"/>
    <mergeCell ref="L37:M37"/>
    <mergeCell ref="J37:K37"/>
    <mergeCell ref="R34:S34"/>
    <mergeCell ref="T34:U34"/>
    <mergeCell ref="T35:U35"/>
    <mergeCell ref="R35:S35"/>
    <mergeCell ref="J34:K34"/>
    <mergeCell ref="L34:M34"/>
    <mergeCell ref="V41:W41"/>
    <mergeCell ref="T41:U41"/>
    <mergeCell ref="R41:S41"/>
    <mergeCell ref="P41:Q41"/>
    <mergeCell ref="N41:O41"/>
    <mergeCell ref="L41:M41"/>
    <mergeCell ref="J41:K41"/>
    <mergeCell ref="H41:I41"/>
    <mergeCell ref="F41:G41"/>
    <mergeCell ref="V30:W30"/>
    <mergeCell ref="J32:K32"/>
    <mergeCell ref="B31:C31"/>
    <mergeCell ref="D31:E31"/>
    <mergeCell ref="F31:G31"/>
    <mergeCell ref="H31:I31"/>
    <mergeCell ref="B32:C32"/>
    <mergeCell ref="D32:E32"/>
    <mergeCell ref="H32:I32"/>
    <mergeCell ref="R31:S31"/>
    <mergeCell ref="T31:U31"/>
    <mergeCell ref="V31:W31"/>
    <mergeCell ref="L32:M32"/>
    <mergeCell ref="N32:O32"/>
    <mergeCell ref="P32:Q32"/>
    <mergeCell ref="B30:C30"/>
    <mergeCell ref="D30:E30"/>
    <mergeCell ref="F30:G30"/>
    <mergeCell ref="H30:I30"/>
    <mergeCell ref="F32:G32"/>
    <mergeCell ref="R30:S30"/>
    <mergeCell ref="T30:U30"/>
    <mergeCell ref="V2:W2"/>
    <mergeCell ref="F2:G2"/>
    <mergeCell ref="L2:M2"/>
    <mergeCell ref="N2:O2"/>
    <mergeCell ref="P2:Q2"/>
    <mergeCell ref="R32:S32"/>
    <mergeCell ref="T32:U32"/>
    <mergeCell ref="V32:W32"/>
    <mergeCell ref="L30:M30"/>
    <mergeCell ref="N30:O30"/>
    <mergeCell ref="P30:Q30"/>
    <mergeCell ref="J31:K31"/>
    <mergeCell ref="L31:M31"/>
    <mergeCell ref="N31:O31"/>
    <mergeCell ref="P31:Q31"/>
    <mergeCell ref="J30:K30"/>
    <mergeCell ref="T27:U27"/>
    <mergeCell ref="R2:S2"/>
    <mergeCell ref="T2:U2"/>
    <mergeCell ref="T3:U3"/>
    <mergeCell ref="V3:W3"/>
    <mergeCell ref="V27:W27"/>
    <mergeCell ref="T28:U28"/>
    <mergeCell ref="V28:W28"/>
    <mergeCell ref="B2:C2"/>
    <mergeCell ref="D2:E2"/>
    <mergeCell ref="H2:I2"/>
    <mergeCell ref="J2:K2"/>
    <mergeCell ref="B27:C27"/>
    <mergeCell ref="D27:E27"/>
    <mergeCell ref="F27:G27"/>
    <mergeCell ref="H27:I27"/>
    <mergeCell ref="H3:I3"/>
    <mergeCell ref="B3:C3"/>
    <mergeCell ref="D3:E3"/>
    <mergeCell ref="F3:G3"/>
    <mergeCell ref="R3:S3"/>
    <mergeCell ref="J3:K3"/>
    <mergeCell ref="L3:M3"/>
    <mergeCell ref="N3:O3"/>
    <mergeCell ref="P3:Q3"/>
    <mergeCell ref="P28:Q28"/>
    <mergeCell ref="R28:S28"/>
    <mergeCell ref="J27:K27"/>
    <mergeCell ref="L27:M27"/>
    <mergeCell ref="N27:O27"/>
    <mergeCell ref="P27:Q27"/>
    <mergeCell ref="R27:S27"/>
    <mergeCell ref="B46:C46"/>
    <mergeCell ref="L47:M47"/>
    <mergeCell ref="B28:C28"/>
    <mergeCell ref="D28:E28"/>
    <mergeCell ref="F28:G28"/>
    <mergeCell ref="H28:I28"/>
    <mergeCell ref="J28:K28"/>
    <mergeCell ref="L28:M28"/>
    <mergeCell ref="N28:O28"/>
    <mergeCell ref="N47:O47"/>
    <mergeCell ref="B39:C39"/>
    <mergeCell ref="D39:E39"/>
    <mergeCell ref="D41:E41"/>
    <mergeCell ref="B41:C41"/>
    <mergeCell ref="F39:G39"/>
    <mergeCell ref="H39:I39"/>
    <mergeCell ref="J39:K39"/>
    <mergeCell ref="L39:M39"/>
    <mergeCell ref="N39:O39"/>
    <mergeCell ref="N34:O34"/>
    <mergeCell ref="B34:C34"/>
    <mergeCell ref="D34:E34"/>
    <mergeCell ref="F34:G34"/>
    <mergeCell ref="H34:I34"/>
    <mergeCell ref="L48:M48"/>
    <mergeCell ref="L49:M49"/>
    <mergeCell ref="L50:M50"/>
    <mergeCell ref="L51:M51"/>
    <mergeCell ref="L52:M52"/>
    <mergeCell ref="D46:E46"/>
    <mergeCell ref="H46:I46"/>
    <mergeCell ref="F46:G46"/>
    <mergeCell ref="V46:W46"/>
    <mergeCell ref="T46:U46"/>
    <mergeCell ref="R46:S46"/>
    <mergeCell ref="P46:Q46"/>
    <mergeCell ref="N46:O46"/>
    <mergeCell ref="L46:M46"/>
    <mergeCell ref="J46:K46"/>
    <mergeCell ref="V47:W48"/>
  </mergeCells>
  <pageMargins left="0.25" right="0.25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6"/>
  <sheetViews>
    <sheetView workbookViewId="0">
      <pane ySplit="1" topLeftCell="A2" activePane="bottomLeft" state="frozen"/>
      <selection pane="bottomLeft" activeCell="K31" sqref="K31"/>
    </sheetView>
  </sheetViews>
  <sheetFormatPr baseColWidth="10" defaultColWidth="11" defaultRowHeight="12.75" x14ac:dyDescent="0.2"/>
  <cols>
    <col min="1" max="1" width="27.7109375" style="293" customWidth="1"/>
    <col min="2" max="11" width="10.42578125" style="314" customWidth="1"/>
    <col min="12" max="14" width="11.7109375" style="314" bestFit="1" customWidth="1"/>
    <col min="15" max="21" width="10.42578125" style="314" customWidth="1"/>
    <col min="22" max="16384" width="11" style="293"/>
  </cols>
  <sheetData>
    <row r="2" spans="1:22" s="299" customFormat="1" ht="89.25" customHeight="1" x14ac:dyDescent="0.2">
      <c r="A2" s="131"/>
      <c r="B2" s="556" t="s">
        <v>35</v>
      </c>
      <c r="C2" s="556"/>
      <c r="D2" s="503" t="s">
        <v>95</v>
      </c>
      <c r="E2" s="504"/>
      <c r="F2" s="559" t="s">
        <v>100</v>
      </c>
      <c r="G2" s="560"/>
      <c r="H2" s="556" t="s">
        <v>96</v>
      </c>
      <c r="I2" s="556"/>
      <c r="J2" s="556" t="s">
        <v>4</v>
      </c>
      <c r="K2" s="556"/>
      <c r="L2" s="503" t="s">
        <v>5</v>
      </c>
      <c r="M2" s="504"/>
      <c r="N2" s="557" t="s">
        <v>98</v>
      </c>
      <c r="O2" s="558"/>
      <c r="P2" s="557" t="s">
        <v>34</v>
      </c>
      <c r="Q2" s="558"/>
      <c r="R2" s="554" t="s">
        <v>99</v>
      </c>
      <c r="S2" s="555"/>
      <c r="T2" s="554" t="s">
        <v>7</v>
      </c>
      <c r="U2" s="555"/>
      <c r="V2" s="299" t="s">
        <v>138</v>
      </c>
    </row>
    <row r="3" spans="1:22" s="289" customFormat="1" x14ac:dyDescent="0.2">
      <c r="A3" s="131"/>
      <c r="B3" s="500" t="s">
        <v>127</v>
      </c>
      <c r="C3" s="500"/>
      <c r="D3" s="498" t="s">
        <v>127</v>
      </c>
      <c r="E3" s="499"/>
      <c r="F3" s="498" t="s">
        <v>127</v>
      </c>
      <c r="G3" s="499"/>
      <c r="H3" s="500" t="s">
        <v>127</v>
      </c>
      <c r="I3" s="500"/>
      <c r="J3" s="500" t="s">
        <v>127</v>
      </c>
      <c r="K3" s="500"/>
      <c r="L3" s="498" t="s">
        <v>127</v>
      </c>
      <c r="M3" s="499"/>
      <c r="N3" s="498" t="s">
        <v>127</v>
      </c>
      <c r="O3" s="499"/>
      <c r="P3" s="498" t="s">
        <v>127</v>
      </c>
      <c r="Q3" s="499"/>
      <c r="R3" s="498" t="s">
        <v>127</v>
      </c>
      <c r="S3" s="499"/>
      <c r="T3" s="498" t="s">
        <v>127</v>
      </c>
      <c r="U3" s="499"/>
    </row>
    <row r="4" spans="1:22" s="290" customFormat="1" ht="38.25" x14ac:dyDescent="0.2">
      <c r="A4" s="239"/>
      <c r="B4" s="241" t="s">
        <v>159</v>
      </c>
      <c r="C4" s="241" t="s">
        <v>160</v>
      </c>
      <c r="D4" s="240" t="s">
        <v>159</v>
      </c>
      <c r="E4" s="241" t="s">
        <v>160</v>
      </c>
      <c r="F4" s="240" t="s">
        <v>159</v>
      </c>
      <c r="G4" s="241" t="s">
        <v>160</v>
      </c>
      <c r="H4" s="240" t="s">
        <v>159</v>
      </c>
      <c r="I4" s="241" t="s">
        <v>160</v>
      </c>
      <c r="J4" s="240" t="s">
        <v>159</v>
      </c>
      <c r="K4" s="241" t="s">
        <v>160</v>
      </c>
      <c r="L4" s="240" t="s">
        <v>159</v>
      </c>
      <c r="M4" s="241" t="s">
        <v>160</v>
      </c>
      <c r="N4" s="240" t="s">
        <v>159</v>
      </c>
      <c r="O4" s="241" t="s">
        <v>160</v>
      </c>
      <c r="P4" s="240" t="s">
        <v>159</v>
      </c>
      <c r="Q4" s="241" t="s">
        <v>160</v>
      </c>
      <c r="R4" s="240" t="s">
        <v>159</v>
      </c>
      <c r="S4" s="241" t="s">
        <v>160</v>
      </c>
      <c r="T4" s="240" t="s">
        <v>159</v>
      </c>
      <c r="U4" s="241" t="s">
        <v>160</v>
      </c>
    </row>
    <row r="5" spans="1:22" s="288" customFormat="1" x14ac:dyDescent="0.2">
      <c r="A5" s="227" t="s">
        <v>88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</row>
    <row r="6" spans="1:22" s="286" customFormat="1" x14ac:dyDescent="0.2">
      <c r="A6" s="287" t="s">
        <v>166</v>
      </c>
      <c r="B6" s="281"/>
      <c r="C6" s="281"/>
      <c r="D6" s="281">
        <v>1000.75</v>
      </c>
      <c r="E6" s="281">
        <v>2473.85</v>
      </c>
      <c r="F6" s="281"/>
      <c r="G6" s="281"/>
      <c r="H6" s="281"/>
      <c r="I6" s="281"/>
      <c r="J6" s="281"/>
      <c r="K6" s="281"/>
      <c r="L6" s="281">
        <v>6560.64</v>
      </c>
      <c r="M6" s="281">
        <v>2439.36</v>
      </c>
      <c r="N6" s="281"/>
      <c r="O6" s="281"/>
      <c r="P6" s="281"/>
      <c r="Q6" s="281"/>
      <c r="S6" s="281"/>
      <c r="T6" s="281"/>
      <c r="U6" s="281"/>
    </row>
    <row r="7" spans="1:22" s="286" customFormat="1" x14ac:dyDescent="0.2">
      <c r="A7" s="287" t="s">
        <v>111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>
        <v>17700</v>
      </c>
      <c r="M7" s="281"/>
      <c r="N7" s="281"/>
      <c r="O7" s="281"/>
      <c r="P7" s="281"/>
      <c r="Q7" s="281"/>
      <c r="R7" s="281"/>
      <c r="S7" s="281"/>
      <c r="T7" s="281"/>
      <c r="U7" s="281"/>
    </row>
    <row r="8" spans="1:22" x14ac:dyDescent="0.2">
      <c r="A8" s="291" t="s">
        <v>125</v>
      </c>
      <c r="B8" s="228"/>
      <c r="C8" s="228"/>
      <c r="D8" s="292"/>
      <c r="E8" s="292"/>
      <c r="F8" s="292"/>
      <c r="G8" s="292"/>
      <c r="H8" s="292"/>
      <c r="I8" s="292"/>
      <c r="J8" s="228"/>
      <c r="K8" s="228"/>
      <c r="L8" s="292"/>
      <c r="M8" s="292"/>
      <c r="N8" s="292"/>
      <c r="O8" s="292"/>
      <c r="P8" s="228"/>
      <c r="Q8" s="228"/>
      <c r="R8" s="228"/>
      <c r="S8" s="228"/>
      <c r="T8" s="292"/>
      <c r="U8" s="292"/>
    </row>
    <row r="9" spans="1:22" s="286" customFormat="1" x14ac:dyDescent="0.2">
      <c r="A9" s="287" t="s">
        <v>79</v>
      </c>
      <c r="B9" s="281"/>
      <c r="C9" s="281"/>
      <c r="D9" s="281">
        <v>640</v>
      </c>
      <c r="E9" s="281">
        <v>1865</v>
      </c>
      <c r="F9" s="281"/>
      <c r="G9" s="281"/>
      <c r="H9" s="281"/>
      <c r="I9" s="281"/>
      <c r="J9" s="281"/>
      <c r="K9" s="281"/>
      <c r="L9" s="281">
        <v>91094.5</v>
      </c>
      <c r="M9" s="281">
        <v>15805.5</v>
      </c>
      <c r="N9" s="281"/>
      <c r="O9" s="281"/>
      <c r="P9" s="281"/>
      <c r="Q9" s="281"/>
      <c r="R9" s="281"/>
      <c r="S9" s="281"/>
      <c r="T9" s="281"/>
      <c r="U9" s="281"/>
    </row>
    <row r="10" spans="1:22" s="286" customFormat="1" x14ac:dyDescent="0.2">
      <c r="A10" s="159"/>
      <c r="B10" s="281"/>
      <c r="C10" s="281"/>
      <c r="D10" s="281"/>
      <c r="E10" s="281"/>
      <c r="F10" s="294"/>
      <c r="G10" s="281"/>
      <c r="H10" s="281"/>
      <c r="I10" s="281"/>
      <c r="J10" s="281"/>
      <c r="K10" s="281"/>
      <c r="L10" s="281"/>
      <c r="M10" s="281"/>
      <c r="N10" s="295"/>
      <c r="O10" s="295"/>
      <c r="P10" s="281"/>
      <c r="Q10" s="281"/>
      <c r="R10" s="281"/>
      <c r="S10" s="281"/>
      <c r="T10" s="281"/>
      <c r="U10" s="281"/>
    </row>
    <row r="11" spans="1:22" s="286" customFormat="1" x14ac:dyDescent="0.2">
      <c r="A11" s="287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</row>
    <row r="12" spans="1:22" x14ac:dyDescent="0.2">
      <c r="A12" s="291" t="s">
        <v>129</v>
      </c>
      <c r="B12" s="228"/>
      <c r="C12" s="228"/>
      <c r="D12" s="292"/>
      <c r="E12" s="292"/>
      <c r="F12" s="292"/>
      <c r="G12" s="292"/>
      <c r="H12" s="292"/>
      <c r="I12" s="292"/>
      <c r="J12" s="228"/>
      <c r="K12" s="228"/>
      <c r="L12" s="228"/>
      <c r="M12" s="292"/>
      <c r="N12" s="292"/>
      <c r="O12" s="292"/>
      <c r="P12" s="228"/>
      <c r="Q12" s="228"/>
      <c r="R12" s="228"/>
      <c r="S12" s="292"/>
      <c r="T12" s="292"/>
      <c r="U12" s="292"/>
    </row>
    <row r="13" spans="1:22" s="286" customFormat="1" ht="25.5" x14ac:dyDescent="0.2">
      <c r="A13" s="159" t="s">
        <v>167</v>
      </c>
      <c r="B13" s="281"/>
      <c r="C13" s="281"/>
      <c r="D13" s="281">
        <v>4095.84</v>
      </c>
      <c r="E13" s="281">
        <v>1934.4</v>
      </c>
      <c r="F13" s="281"/>
      <c r="G13" s="281"/>
      <c r="H13" s="281"/>
      <c r="I13" s="281"/>
      <c r="J13" s="281"/>
      <c r="K13" s="281"/>
      <c r="L13" s="281">
        <v>22410.5</v>
      </c>
      <c r="M13" s="281">
        <v>4129.5</v>
      </c>
      <c r="N13" s="281"/>
      <c r="O13" s="281"/>
      <c r="P13" s="281"/>
      <c r="Q13" s="281"/>
      <c r="R13" s="281"/>
      <c r="S13" s="281"/>
      <c r="T13" s="281"/>
      <c r="U13" s="281"/>
    </row>
    <row r="14" spans="1:22" x14ac:dyDescent="0.2">
      <c r="A14" s="287" t="s">
        <v>131</v>
      </c>
      <c r="B14" s="281"/>
      <c r="C14" s="281"/>
      <c r="D14" s="281"/>
      <c r="E14" s="281"/>
      <c r="F14" s="294"/>
      <c r="G14" s="281"/>
      <c r="H14" s="281"/>
      <c r="I14" s="281"/>
      <c r="J14" s="281"/>
      <c r="K14" s="281"/>
      <c r="L14" s="281">
        <v>10872.11</v>
      </c>
      <c r="M14" s="281">
        <v>4268.8900000000003</v>
      </c>
      <c r="N14" s="281"/>
      <c r="O14" s="281"/>
      <c r="P14" s="281"/>
      <c r="Q14" s="281"/>
      <c r="R14" s="281"/>
      <c r="S14" s="281"/>
      <c r="T14" s="281"/>
      <c r="U14" s="219"/>
    </row>
    <row r="15" spans="1:22" x14ac:dyDescent="0.2">
      <c r="A15" s="287" t="s">
        <v>104</v>
      </c>
      <c r="B15" s="281"/>
      <c r="C15" s="281"/>
      <c r="D15" s="281"/>
      <c r="E15" s="281"/>
      <c r="F15" s="294"/>
      <c r="G15" s="281"/>
      <c r="H15" s="281"/>
      <c r="I15" s="281"/>
      <c r="J15" s="281"/>
      <c r="K15" s="281"/>
      <c r="L15" s="281">
        <v>6457.25</v>
      </c>
      <c r="M15" s="281">
        <v>856.75</v>
      </c>
      <c r="N15" s="281"/>
      <c r="O15" s="281"/>
      <c r="P15" s="281"/>
      <c r="Q15" s="281"/>
      <c r="R15" s="281"/>
      <c r="S15" s="281"/>
      <c r="T15" s="281"/>
      <c r="U15" s="219"/>
    </row>
    <row r="16" spans="1:22" x14ac:dyDescent="0.2">
      <c r="A16" s="159" t="s">
        <v>130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95"/>
      <c r="P16" s="281"/>
      <c r="Q16" s="281"/>
      <c r="R16" s="281"/>
      <c r="S16" s="281"/>
      <c r="T16" s="281"/>
      <c r="U16" s="219"/>
    </row>
    <row r="17" spans="1:21" x14ac:dyDescent="0.2">
      <c r="A17" s="159" t="s">
        <v>142</v>
      </c>
      <c r="B17" s="281"/>
      <c r="C17" s="281"/>
      <c r="D17" s="281"/>
      <c r="E17" s="281"/>
      <c r="F17" s="294"/>
      <c r="G17" s="281"/>
      <c r="H17" s="281"/>
      <c r="I17" s="281"/>
      <c r="J17" s="281"/>
      <c r="K17" s="281"/>
      <c r="L17" s="281"/>
      <c r="M17" s="281"/>
      <c r="N17" s="281"/>
      <c r="O17" s="295"/>
      <c r="P17" s="281"/>
      <c r="Q17" s="281"/>
      <c r="R17" s="281"/>
      <c r="S17" s="281"/>
      <c r="T17" s="281"/>
      <c r="U17" s="219"/>
    </row>
    <row r="18" spans="1:21" x14ac:dyDescent="0.2">
      <c r="A18" s="296" t="s">
        <v>108</v>
      </c>
      <c r="B18" s="281"/>
      <c r="C18" s="281"/>
      <c r="D18" s="281">
        <v>762.79</v>
      </c>
      <c r="E18" s="281"/>
      <c r="F18" s="298"/>
      <c r="G18" s="294"/>
      <c r="H18" s="281"/>
      <c r="I18" s="281"/>
      <c r="J18" s="281"/>
      <c r="K18" s="281"/>
      <c r="L18" s="281"/>
      <c r="M18" s="281"/>
      <c r="N18" s="281"/>
      <c r="O18" s="295"/>
      <c r="P18" s="281"/>
      <c r="Q18" s="281"/>
      <c r="R18" s="281"/>
      <c r="S18" s="281"/>
      <c r="T18" s="281"/>
      <c r="U18" s="219"/>
    </row>
    <row r="19" spans="1:21" x14ac:dyDescent="0.2">
      <c r="A19" s="296"/>
      <c r="B19" s="281"/>
      <c r="C19" s="281"/>
      <c r="D19" s="297"/>
      <c r="E19" s="281"/>
      <c r="F19" s="294"/>
      <c r="G19" s="281"/>
      <c r="H19" s="281"/>
      <c r="I19" s="281"/>
      <c r="J19" s="281"/>
      <c r="K19" s="281"/>
      <c r="L19" s="281"/>
      <c r="M19" s="281"/>
      <c r="N19" s="281"/>
      <c r="O19" s="295"/>
      <c r="P19" s="281"/>
      <c r="Q19" s="281"/>
      <c r="R19" s="219"/>
      <c r="S19" s="219"/>
      <c r="T19" s="219"/>
      <c r="U19" s="219"/>
    </row>
    <row r="20" spans="1:21" s="320" customFormat="1" x14ac:dyDescent="0.2">
      <c r="A20" s="319" t="s">
        <v>81</v>
      </c>
      <c r="B20" s="550">
        <f>SUM(B6:C19)</f>
        <v>0</v>
      </c>
      <c r="C20" s="551"/>
      <c r="D20" s="550">
        <f>SUM(D6:E19)</f>
        <v>12772.630000000001</v>
      </c>
      <c r="E20" s="551"/>
      <c r="F20" s="550">
        <f>SUM(F6:G19)</f>
        <v>0</v>
      </c>
      <c r="G20" s="551"/>
      <c r="H20" s="550">
        <f>SUM(H6:I19)</f>
        <v>0</v>
      </c>
      <c r="I20" s="551"/>
      <c r="J20" s="550">
        <f>SUM(J6:K19)</f>
        <v>0</v>
      </c>
      <c r="K20" s="551"/>
      <c r="L20" s="550">
        <f>SUM(L6:M19)</f>
        <v>182595</v>
      </c>
      <c r="M20" s="551"/>
      <c r="N20" s="550">
        <f>SUM(N6:O19)</f>
        <v>0</v>
      </c>
      <c r="O20" s="551"/>
      <c r="P20" s="550">
        <f>SUM(P6:Q19)</f>
        <v>0</v>
      </c>
      <c r="Q20" s="551"/>
      <c r="R20" s="550">
        <f>SUM(R6:S19)</f>
        <v>0</v>
      </c>
      <c r="S20" s="551"/>
      <c r="T20" s="550">
        <f>SUM(T6:U19)</f>
        <v>0</v>
      </c>
      <c r="U20" s="551"/>
    </row>
    <row r="21" spans="1:21" s="299" customFormat="1" x14ac:dyDescent="0.2">
      <c r="A21" s="326" t="s">
        <v>132</v>
      </c>
      <c r="B21" s="544">
        <v>0</v>
      </c>
      <c r="C21" s="545"/>
      <c r="D21" s="544">
        <v>9500</v>
      </c>
      <c r="E21" s="545"/>
      <c r="F21" s="544">
        <v>7000</v>
      </c>
      <c r="G21" s="545"/>
      <c r="H21" s="544">
        <v>4000</v>
      </c>
      <c r="I21" s="545"/>
      <c r="J21" s="544">
        <v>0</v>
      </c>
      <c r="K21" s="545"/>
      <c r="L21" s="544">
        <v>27500</v>
      </c>
      <c r="M21" s="545"/>
      <c r="N21" s="544">
        <v>14000</v>
      </c>
      <c r="O21" s="545"/>
      <c r="P21" s="544"/>
      <c r="Q21" s="545"/>
      <c r="R21" s="544">
        <v>9500</v>
      </c>
      <c r="S21" s="545"/>
      <c r="T21" s="544">
        <v>4000</v>
      </c>
      <c r="U21" s="545"/>
    </row>
    <row r="22" spans="1:21" s="300" customFormat="1" x14ac:dyDescent="0.2">
      <c r="A22" s="324" t="s">
        <v>133</v>
      </c>
      <c r="B22" s="548">
        <v>0</v>
      </c>
      <c r="C22" s="549"/>
      <c r="D22" s="548">
        <v>6273.25</v>
      </c>
      <c r="E22" s="549"/>
      <c r="F22" s="548"/>
      <c r="G22" s="549"/>
      <c r="H22" s="548"/>
      <c r="I22" s="549"/>
      <c r="J22" s="548">
        <v>0</v>
      </c>
      <c r="K22" s="549"/>
      <c r="L22" s="548">
        <v>27500</v>
      </c>
      <c r="M22" s="549"/>
      <c r="N22" s="548"/>
      <c r="O22" s="549"/>
      <c r="P22" s="548"/>
      <c r="Q22" s="549"/>
      <c r="R22" s="548"/>
      <c r="S22" s="549"/>
      <c r="T22" s="548"/>
      <c r="U22" s="549"/>
    </row>
    <row r="23" spans="1:21" x14ac:dyDescent="0.2">
      <c r="A23" s="325" t="s">
        <v>92</v>
      </c>
      <c r="B23" s="546" t="e">
        <f t="shared" ref="B23" si="0">B21/B20</f>
        <v>#DIV/0!</v>
      </c>
      <c r="C23" s="547"/>
      <c r="D23" s="546">
        <f>D22/D20</f>
        <v>0.49114786852825137</v>
      </c>
      <c r="E23" s="547"/>
      <c r="F23" s="546" t="e">
        <f>F22/F20</f>
        <v>#DIV/0!</v>
      </c>
      <c r="G23" s="547"/>
      <c r="H23" s="546" t="e">
        <f>H22/H20</f>
        <v>#DIV/0!</v>
      </c>
      <c r="I23" s="547"/>
      <c r="J23" s="546" t="e">
        <f>J22/J20</f>
        <v>#DIV/0!</v>
      </c>
      <c r="K23" s="547"/>
      <c r="L23" s="546">
        <f>L22/L20</f>
        <v>0.150606533585257</v>
      </c>
      <c r="M23" s="547"/>
      <c r="N23" s="546" t="e">
        <f>N22/N20</f>
        <v>#DIV/0!</v>
      </c>
      <c r="O23" s="547"/>
      <c r="P23" s="546" t="e">
        <f>P22/P20</f>
        <v>#DIV/0!</v>
      </c>
      <c r="Q23" s="547"/>
      <c r="R23" s="546" t="e">
        <f>R22/R20</f>
        <v>#DIV/0!</v>
      </c>
      <c r="S23" s="547"/>
      <c r="T23" s="546" t="e">
        <f>T22/T20</f>
        <v>#DIV/0!</v>
      </c>
      <c r="U23" s="547"/>
    </row>
    <row r="24" spans="1:21" s="302" customFormat="1" x14ac:dyDescent="0.2">
      <c r="A24" s="301" t="s">
        <v>86</v>
      </c>
      <c r="B24" s="540">
        <v>0</v>
      </c>
      <c r="C24" s="541"/>
      <c r="D24" s="540">
        <v>7</v>
      </c>
      <c r="E24" s="541"/>
      <c r="F24" s="540"/>
      <c r="G24" s="541"/>
      <c r="H24" s="540">
        <v>4</v>
      </c>
      <c r="I24" s="541"/>
      <c r="J24" s="540">
        <v>0</v>
      </c>
      <c r="K24" s="541"/>
      <c r="L24" s="540">
        <v>31</v>
      </c>
      <c r="M24" s="541"/>
      <c r="N24" s="540">
        <v>10</v>
      </c>
      <c r="O24" s="541"/>
      <c r="P24" s="540"/>
      <c r="Q24" s="541"/>
      <c r="R24" s="540">
        <v>8</v>
      </c>
      <c r="S24" s="541"/>
      <c r="T24" s="540">
        <v>9</v>
      </c>
      <c r="U24" s="541"/>
    </row>
    <row r="25" spans="1:21" s="304" customFormat="1" x14ac:dyDescent="0.2">
      <c r="A25" s="303" t="s">
        <v>101</v>
      </c>
      <c r="B25" s="542">
        <v>0</v>
      </c>
      <c r="C25" s="543"/>
      <c r="D25" s="542">
        <f>D20/D24</f>
        <v>1824.6614285714288</v>
      </c>
      <c r="E25" s="543"/>
      <c r="F25" s="542" t="e">
        <f t="shared" ref="F25" si="1">F20/F24</f>
        <v>#DIV/0!</v>
      </c>
      <c r="G25" s="543"/>
      <c r="H25" s="542">
        <f t="shared" ref="H25" si="2">H20/H24</f>
        <v>0</v>
      </c>
      <c r="I25" s="543"/>
      <c r="J25" s="542">
        <v>0</v>
      </c>
      <c r="K25" s="543"/>
      <c r="L25" s="542">
        <f>L20/L24</f>
        <v>5890.1612903225805</v>
      </c>
      <c r="M25" s="543"/>
      <c r="N25" s="542">
        <f>N20/N24</f>
        <v>0</v>
      </c>
      <c r="O25" s="543"/>
      <c r="P25" s="542"/>
      <c r="Q25" s="543"/>
      <c r="R25" s="542">
        <f t="shared" ref="R25:T25" si="3">R20/R24</f>
        <v>0</v>
      </c>
      <c r="S25" s="543"/>
      <c r="T25" s="542">
        <f t="shared" si="3"/>
        <v>0</v>
      </c>
      <c r="U25" s="543"/>
    </row>
    <row r="26" spans="1:21" s="305" customFormat="1" x14ac:dyDescent="0.2">
      <c r="A26" s="552"/>
      <c r="B26" s="553"/>
      <c r="C26" s="553"/>
      <c r="D26" s="553"/>
      <c r="E26" s="553"/>
      <c r="F26" s="553"/>
      <c r="G26" s="553"/>
      <c r="H26" s="553"/>
      <c r="I26" s="553"/>
      <c r="J26" s="553"/>
      <c r="K26" s="553"/>
      <c r="L26" s="553"/>
      <c r="M26" s="553"/>
      <c r="N26" s="553"/>
      <c r="O26" s="553"/>
      <c r="P26" s="553"/>
      <c r="Q26" s="553"/>
      <c r="R26" s="553"/>
      <c r="S26" s="553"/>
      <c r="T26" s="553"/>
      <c r="U26" s="553"/>
    </row>
    <row r="27" spans="1:21" x14ac:dyDescent="0.2">
      <c r="A27" s="287" t="s">
        <v>135</v>
      </c>
      <c r="B27" s="534">
        <v>0</v>
      </c>
      <c r="C27" s="535"/>
      <c r="D27" s="538">
        <v>35</v>
      </c>
      <c r="E27" s="539"/>
      <c r="F27" s="538"/>
      <c r="G27" s="539"/>
      <c r="H27" s="538"/>
      <c r="I27" s="539"/>
      <c r="J27" s="534"/>
      <c r="K27" s="535"/>
      <c r="L27" s="538">
        <v>58</v>
      </c>
      <c r="M27" s="539"/>
      <c r="N27" s="538"/>
      <c r="O27" s="539"/>
      <c r="P27" s="534"/>
      <c r="Q27" s="535"/>
      <c r="R27" s="538"/>
      <c r="S27" s="539"/>
      <c r="T27" s="538"/>
      <c r="U27" s="539"/>
    </row>
    <row r="28" spans="1:21" s="289" customFormat="1" x14ac:dyDescent="0.2">
      <c r="A28" s="327" t="s">
        <v>139</v>
      </c>
      <c r="B28" s="536">
        <f>SUM(B29:C29)</f>
        <v>0</v>
      </c>
      <c r="C28" s="537"/>
      <c r="D28" s="536"/>
      <c r="E28" s="537"/>
      <c r="F28" s="536"/>
      <c r="G28" s="537"/>
      <c r="H28" s="536"/>
      <c r="I28" s="537"/>
      <c r="J28" s="536">
        <f t="shared" ref="J28" si="4">SUM(J29:K29)</f>
        <v>0</v>
      </c>
      <c r="K28" s="537"/>
      <c r="L28" s="536"/>
      <c r="M28" s="537"/>
      <c r="N28" s="536"/>
      <c r="O28" s="537"/>
      <c r="P28" s="536">
        <f t="shared" ref="P28" si="5">SUM(P29:Q29)</f>
        <v>0</v>
      </c>
      <c r="Q28" s="537"/>
      <c r="R28" s="536"/>
      <c r="S28" s="537"/>
      <c r="T28" s="536"/>
      <c r="U28" s="537"/>
    </row>
    <row r="29" spans="1:21" s="288" customFormat="1" x14ac:dyDescent="0.2">
      <c r="A29" s="306" t="s">
        <v>161</v>
      </c>
      <c r="B29" s="307"/>
      <c r="C29" s="307"/>
      <c r="D29" s="307">
        <v>10</v>
      </c>
      <c r="E29" s="307">
        <v>17</v>
      </c>
      <c r="F29" s="307"/>
      <c r="G29" s="307"/>
      <c r="H29" s="307"/>
      <c r="I29" s="307"/>
      <c r="J29" s="307"/>
      <c r="K29" s="307"/>
      <c r="L29" s="307">
        <v>15</v>
      </c>
      <c r="M29" s="307">
        <v>62</v>
      </c>
      <c r="N29" s="307"/>
      <c r="O29" s="307"/>
      <c r="P29" s="307"/>
      <c r="Q29" s="307"/>
      <c r="R29" s="307"/>
      <c r="S29" s="307"/>
      <c r="T29" s="307"/>
      <c r="U29" s="307"/>
    </row>
    <row r="30" spans="1:21" s="286" customFormat="1" x14ac:dyDescent="0.2">
      <c r="A30" s="287" t="s">
        <v>116</v>
      </c>
      <c r="B30" s="534">
        <f>SUM(B27:C28)</f>
        <v>0</v>
      </c>
      <c r="C30" s="535"/>
      <c r="D30" s="534">
        <f t="shared" ref="D30" si="6">SUM(D27:E28)</f>
        <v>35</v>
      </c>
      <c r="E30" s="535"/>
      <c r="F30" s="534">
        <f t="shared" ref="F30" si="7">SUM(F27:G28)</f>
        <v>0</v>
      </c>
      <c r="G30" s="535"/>
      <c r="H30" s="534">
        <f t="shared" ref="H30" si="8">SUM(H27:I28)</f>
        <v>0</v>
      </c>
      <c r="I30" s="535"/>
      <c r="J30" s="534">
        <f t="shared" ref="J30" si="9">SUM(J27:K28)</f>
        <v>0</v>
      </c>
      <c r="K30" s="535"/>
      <c r="L30" s="534">
        <f t="shared" ref="L30" si="10">SUM(L27:M28)</f>
        <v>58</v>
      </c>
      <c r="M30" s="535"/>
      <c r="N30" s="534">
        <f t="shared" ref="N30" si="11">SUM(N27:O28)</f>
        <v>0</v>
      </c>
      <c r="O30" s="535"/>
      <c r="P30" s="534">
        <f t="shared" ref="P30" si="12">SUM(P27:Q28)</f>
        <v>0</v>
      </c>
      <c r="Q30" s="535"/>
      <c r="R30" s="534">
        <f t="shared" ref="R30" si="13">SUM(R27:S28)</f>
        <v>0</v>
      </c>
      <c r="S30" s="535"/>
      <c r="T30" s="534">
        <f t="shared" ref="T30" si="14">SUM(T27:U28)</f>
        <v>0</v>
      </c>
      <c r="U30" s="535"/>
    </row>
    <row r="31" spans="1:21" s="286" customFormat="1" x14ac:dyDescent="0.2">
      <c r="A31" s="287"/>
      <c r="B31" s="308"/>
      <c r="C31" s="309"/>
      <c r="D31" s="308"/>
      <c r="E31" s="309"/>
      <c r="F31" s="308"/>
      <c r="G31" s="309"/>
      <c r="H31" s="308"/>
      <c r="I31" s="309"/>
      <c r="J31" s="308"/>
      <c r="K31" s="309"/>
      <c r="L31" s="308"/>
      <c r="M31" s="309"/>
      <c r="N31" s="308"/>
      <c r="O31" s="309"/>
      <c r="P31" s="308"/>
      <c r="Q31" s="309"/>
      <c r="R31" s="308"/>
      <c r="S31" s="309"/>
      <c r="T31" s="308"/>
      <c r="U31" s="309"/>
    </row>
    <row r="32" spans="1:21" x14ac:dyDescent="0.2">
      <c r="A32" s="287" t="s">
        <v>83</v>
      </c>
      <c r="B32" s="530" t="e">
        <f>B20/C29</f>
        <v>#DIV/0!</v>
      </c>
      <c r="C32" s="530"/>
      <c r="D32" s="531">
        <f>D20/E29</f>
        <v>751.33117647058828</v>
      </c>
      <c r="E32" s="531"/>
      <c r="F32" s="531" t="e">
        <f>F20/G29</f>
        <v>#DIV/0!</v>
      </c>
      <c r="G32" s="531"/>
      <c r="H32" s="531" t="e">
        <f>H20/I29</f>
        <v>#DIV/0!</v>
      </c>
      <c r="I32" s="531"/>
      <c r="J32" s="530" t="e">
        <f>J20/K29</f>
        <v>#DIV/0!</v>
      </c>
      <c r="K32" s="530"/>
      <c r="L32" s="531">
        <f>L20/M29</f>
        <v>2945.0806451612902</v>
      </c>
      <c r="M32" s="531"/>
      <c r="N32" s="531" t="e">
        <f>N20/O29</f>
        <v>#DIV/0!</v>
      </c>
      <c r="O32" s="531"/>
      <c r="P32" s="530" t="e">
        <f>P20/Q29</f>
        <v>#DIV/0!</v>
      </c>
      <c r="Q32" s="530"/>
      <c r="R32" s="531" t="e">
        <f>R20/S29</f>
        <v>#DIV/0!</v>
      </c>
      <c r="S32" s="531"/>
      <c r="T32" s="531" t="e">
        <f>T20/U29</f>
        <v>#DIV/0!</v>
      </c>
      <c r="U32" s="531"/>
    </row>
    <row r="33" spans="1:21" s="310" customFormat="1" x14ac:dyDescent="0.2"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</row>
    <row r="34" spans="1:21" s="286" customFormat="1" x14ac:dyDescent="0.2">
      <c r="A34" s="312" t="s">
        <v>110</v>
      </c>
      <c r="B34" s="530"/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0"/>
      <c r="T34" s="530"/>
      <c r="U34" s="530"/>
    </row>
    <row r="35" spans="1:21" x14ac:dyDescent="0.2">
      <c r="A35" s="310"/>
      <c r="B35" s="317"/>
      <c r="C35" s="317"/>
      <c r="D35" s="315"/>
      <c r="E35" s="315"/>
      <c r="F35" s="315"/>
      <c r="G35" s="315"/>
      <c r="H35" s="315"/>
      <c r="I35" s="315"/>
      <c r="J35" s="317"/>
      <c r="K35" s="317"/>
      <c r="L35" s="315"/>
      <c r="M35" s="315"/>
      <c r="N35" s="315"/>
      <c r="O35" s="315"/>
      <c r="P35" s="317"/>
      <c r="Q35" s="317"/>
      <c r="R35" s="315"/>
      <c r="S35" s="315"/>
      <c r="T35" s="315"/>
      <c r="U35" s="315"/>
    </row>
    <row r="36" spans="1:21" s="316" customFormat="1" x14ac:dyDescent="0.2">
      <c r="A36" s="312" t="s">
        <v>126</v>
      </c>
      <c r="B36" s="532">
        <f>B21-B22</f>
        <v>0</v>
      </c>
      <c r="C36" s="533"/>
      <c r="D36" s="532">
        <f t="shared" ref="D36" si="15">D21-D22</f>
        <v>3226.75</v>
      </c>
      <c r="E36" s="533"/>
      <c r="F36" s="532">
        <f t="shared" ref="F36" si="16">F21-F22</f>
        <v>7000</v>
      </c>
      <c r="G36" s="533"/>
      <c r="H36" s="532">
        <f t="shared" ref="H36" si="17">H21-H22</f>
        <v>4000</v>
      </c>
      <c r="I36" s="533"/>
      <c r="J36" s="532">
        <f t="shared" ref="J36" si="18">J21-J22</f>
        <v>0</v>
      </c>
      <c r="K36" s="533"/>
      <c r="L36" s="532">
        <f t="shared" ref="L36" si="19">L21-L22</f>
        <v>0</v>
      </c>
      <c r="M36" s="533"/>
      <c r="N36" s="532">
        <f t="shared" ref="N36" si="20">N21-N22</f>
        <v>14000</v>
      </c>
      <c r="O36" s="533"/>
      <c r="P36" s="532">
        <f t="shared" ref="P36" si="21">P21-P22</f>
        <v>0</v>
      </c>
      <c r="Q36" s="533"/>
      <c r="R36" s="532">
        <f t="shared" ref="R36" si="22">R21-R22</f>
        <v>9500</v>
      </c>
      <c r="S36" s="533"/>
      <c r="T36" s="532">
        <f t="shared" ref="T36" si="23">T21-T22</f>
        <v>4000</v>
      </c>
      <c r="U36" s="533"/>
    </row>
    <row r="37" spans="1:21" x14ac:dyDescent="0.2">
      <c r="A37" s="310"/>
      <c r="B37" s="313"/>
      <c r="C37" s="313"/>
      <c r="J37" s="313"/>
      <c r="K37" s="313"/>
      <c r="P37" s="313"/>
      <c r="Q37" s="313"/>
    </row>
    <row r="38" spans="1:21" s="283" customFormat="1" ht="12.75" customHeight="1" x14ac:dyDescent="0.2">
      <c r="A38" s="284" t="s">
        <v>143</v>
      </c>
      <c r="B38" s="527"/>
      <c r="C38" s="527"/>
      <c r="D38" s="529"/>
      <c r="E38" s="529"/>
      <c r="F38" s="527"/>
      <c r="G38" s="527"/>
      <c r="H38" s="527"/>
      <c r="I38" s="527"/>
      <c r="J38" s="527"/>
      <c r="K38" s="527"/>
      <c r="L38" s="529"/>
      <c r="M38" s="529"/>
      <c r="N38" s="529"/>
      <c r="O38" s="529"/>
      <c r="P38" s="527"/>
      <c r="Q38" s="527"/>
      <c r="R38" s="527" t="s">
        <v>158</v>
      </c>
      <c r="S38" s="527"/>
      <c r="T38" s="527"/>
      <c r="U38" s="527"/>
    </row>
    <row r="39" spans="1:21" s="310" customFormat="1" x14ac:dyDescent="0.2">
      <c r="B39" s="317"/>
      <c r="C39" s="317"/>
      <c r="D39" s="282"/>
      <c r="E39" s="317"/>
      <c r="F39" s="317"/>
      <c r="G39" s="317"/>
      <c r="H39" s="317"/>
      <c r="I39" s="317"/>
      <c r="J39" s="317"/>
      <c r="K39" s="317"/>
      <c r="L39" s="526"/>
      <c r="M39" s="526"/>
      <c r="N39" s="528"/>
      <c r="O39" s="528"/>
      <c r="P39" s="317"/>
      <c r="Q39" s="317"/>
      <c r="R39" s="317"/>
      <c r="S39" s="317"/>
      <c r="T39" s="317"/>
      <c r="U39" s="317"/>
    </row>
    <row r="40" spans="1:21" s="310" customFormat="1" x14ac:dyDescent="0.2">
      <c r="B40" s="317"/>
      <c r="C40" s="317"/>
      <c r="D40" s="285"/>
      <c r="E40" s="317"/>
      <c r="F40" s="317"/>
      <c r="G40" s="317"/>
      <c r="H40" s="317"/>
      <c r="I40" s="317"/>
      <c r="J40" s="317"/>
      <c r="K40" s="317"/>
      <c r="L40" s="526"/>
      <c r="M40" s="526"/>
      <c r="N40" s="317"/>
      <c r="O40" s="317"/>
      <c r="P40" s="317"/>
      <c r="Q40" s="317"/>
      <c r="R40" s="317"/>
      <c r="S40" s="317"/>
      <c r="T40" s="317"/>
      <c r="U40" s="317"/>
    </row>
    <row r="41" spans="1:21" s="310" customFormat="1" x14ac:dyDescent="0.2">
      <c r="D41" s="285"/>
      <c r="E41" s="317"/>
      <c r="F41" s="317"/>
      <c r="G41" s="317"/>
      <c r="H41" s="317"/>
      <c r="I41" s="317"/>
      <c r="J41" s="317"/>
      <c r="K41" s="317"/>
      <c r="L41" s="526"/>
      <c r="M41" s="526"/>
      <c r="N41" s="317"/>
      <c r="O41" s="317"/>
      <c r="P41" s="317"/>
      <c r="Q41" s="317"/>
      <c r="R41" s="317"/>
      <c r="S41" s="317"/>
      <c r="T41" s="317"/>
      <c r="U41" s="317"/>
    </row>
    <row r="42" spans="1:21" s="310" customFormat="1" x14ac:dyDescent="0.2">
      <c r="D42" s="285"/>
      <c r="E42" s="317"/>
      <c r="F42" s="317"/>
      <c r="G42" s="317"/>
      <c r="H42" s="317"/>
      <c r="I42" s="317"/>
      <c r="J42" s="317"/>
      <c r="K42" s="317"/>
      <c r="L42" s="526"/>
      <c r="M42" s="526"/>
      <c r="N42" s="317"/>
      <c r="O42" s="317"/>
      <c r="P42" s="317"/>
      <c r="Q42" s="317"/>
      <c r="R42" s="317"/>
      <c r="S42" s="317"/>
      <c r="T42" s="317"/>
      <c r="U42" s="317"/>
    </row>
    <row r="43" spans="1:21" s="310" customFormat="1" x14ac:dyDescent="0.2">
      <c r="D43" s="317"/>
      <c r="E43" s="317"/>
      <c r="F43" s="317"/>
      <c r="G43" s="317"/>
      <c r="H43" s="317"/>
      <c r="I43" s="317"/>
      <c r="J43" s="317"/>
      <c r="K43" s="317"/>
      <c r="L43" s="526"/>
      <c r="M43" s="526"/>
      <c r="N43" s="317"/>
      <c r="O43" s="317"/>
      <c r="P43" s="317"/>
      <c r="Q43" s="317"/>
      <c r="R43" s="317"/>
      <c r="S43" s="317"/>
      <c r="T43" s="317"/>
      <c r="U43" s="317"/>
    </row>
    <row r="44" spans="1:21" s="310" customFormat="1" x14ac:dyDescent="0.2">
      <c r="D44" s="317"/>
      <c r="E44" s="317"/>
      <c r="F44" s="317"/>
      <c r="G44" s="317"/>
      <c r="H44" s="317"/>
      <c r="I44" s="317"/>
      <c r="J44" s="317"/>
      <c r="K44" s="317"/>
      <c r="L44" s="526"/>
      <c r="M44" s="526"/>
      <c r="N44" s="317"/>
      <c r="O44" s="317"/>
      <c r="P44" s="317"/>
      <c r="Q44" s="317"/>
      <c r="R44" s="317"/>
      <c r="S44" s="317"/>
      <c r="T44" s="317"/>
      <c r="U44" s="317"/>
    </row>
    <row r="45" spans="1:21" s="286" customFormat="1" x14ac:dyDescent="0.2">
      <c r="B45" s="298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</row>
    <row r="46" spans="1:21" s="286" customFormat="1" x14ac:dyDescent="0.2">
      <c r="B46" s="298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</row>
  </sheetData>
  <mergeCells count="158">
    <mergeCell ref="R20:S20"/>
    <mergeCell ref="R21:S21"/>
    <mergeCell ref="P3:Q3"/>
    <mergeCell ref="R3:S3"/>
    <mergeCell ref="T3:U3"/>
    <mergeCell ref="A26:U26"/>
    <mergeCell ref="T2:U2"/>
    <mergeCell ref="B3:C3"/>
    <mergeCell ref="D3:E3"/>
    <mergeCell ref="F3:G3"/>
    <mergeCell ref="H3:I3"/>
    <mergeCell ref="J3:K3"/>
    <mergeCell ref="L3:M3"/>
    <mergeCell ref="J2:K2"/>
    <mergeCell ref="L2:M2"/>
    <mergeCell ref="N2:O2"/>
    <mergeCell ref="P2:Q2"/>
    <mergeCell ref="R2:S2"/>
    <mergeCell ref="B2:C2"/>
    <mergeCell ref="D2:E2"/>
    <mergeCell ref="F2:G2"/>
    <mergeCell ref="H2:I2"/>
    <mergeCell ref="N3:O3"/>
    <mergeCell ref="T20:U20"/>
    <mergeCell ref="B20:C20"/>
    <mergeCell ref="D20:E20"/>
    <mergeCell ref="F20:G20"/>
    <mergeCell ref="H20:I20"/>
    <mergeCell ref="D22:E22"/>
    <mergeCell ref="F22:G22"/>
    <mergeCell ref="H22:I22"/>
    <mergeCell ref="N21:O21"/>
    <mergeCell ref="P21:Q21"/>
    <mergeCell ref="F21:G21"/>
    <mergeCell ref="H21:I21"/>
    <mergeCell ref="J21:K21"/>
    <mergeCell ref="L21:M21"/>
    <mergeCell ref="J20:K20"/>
    <mergeCell ref="L20:M20"/>
    <mergeCell ref="N20:O20"/>
    <mergeCell ref="P20:Q20"/>
    <mergeCell ref="B21:C21"/>
    <mergeCell ref="D21:E21"/>
    <mergeCell ref="T21:U21"/>
    <mergeCell ref="N23:O23"/>
    <mergeCell ref="P23:Q23"/>
    <mergeCell ref="R23:S23"/>
    <mergeCell ref="T23:U23"/>
    <mergeCell ref="T22:U22"/>
    <mergeCell ref="B23:C23"/>
    <mergeCell ref="D23:E23"/>
    <mergeCell ref="F23:G23"/>
    <mergeCell ref="H23:I23"/>
    <mergeCell ref="J23:K23"/>
    <mergeCell ref="L23:M23"/>
    <mergeCell ref="J22:K22"/>
    <mergeCell ref="L22:M22"/>
    <mergeCell ref="N22:O22"/>
    <mergeCell ref="P22:Q22"/>
    <mergeCell ref="R22:S22"/>
    <mergeCell ref="B22:C22"/>
    <mergeCell ref="T24:U24"/>
    <mergeCell ref="B25:C25"/>
    <mergeCell ref="D25:E25"/>
    <mergeCell ref="F25:G25"/>
    <mergeCell ref="H25:I25"/>
    <mergeCell ref="J25:K25"/>
    <mergeCell ref="L25:M25"/>
    <mergeCell ref="J24:K24"/>
    <mergeCell ref="L24:M24"/>
    <mergeCell ref="N24:O24"/>
    <mergeCell ref="P24:Q24"/>
    <mergeCell ref="R24:S24"/>
    <mergeCell ref="B24:C24"/>
    <mergeCell ref="D24:E24"/>
    <mergeCell ref="F24:G24"/>
    <mergeCell ref="H24:I24"/>
    <mergeCell ref="N25:O25"/>
    <mergeCell ref="P25:Q25"/>
    <mergeCell ref="R25:S25"/>
    <mergeCell ref="T25:U25"/>
    <mergeCell ref="N28:O28"/>
    <mergeCell ref="P28:Q28"/>
    <mergeCell ref="R28:S28"/>
    <mergeCell ref="T28:U28"/>
    <mergeCell ref="T27:U27"/>
    <mergeCell ref="P27:Q27"/>
    <mergeCell ref="R27:S27"/>
    <mergeCell ref="B28:C28"/>
    <mergeCell ref="D28:E28"/>
    <mergeCell ref="F28:G28"/>
    <mergeCell ref="H28:I28"/>
    <mergeCell ref="J28:K28"/>
    <mergeCell ref="L28:M28"/>
    <mergeCell ref="J27:K27"/>
    <mergeCell ref="L27:M27"/>
    <mergeCell ref="N27:O27"/>
    <mergeCell ref="B27:C27"/>
    <mergeCell ref="D27:E27"/>
    <mergeCell ref="F27:G27"/>
    <mergeCell ref="H27:I27"/>
    <mergeCell ref="T30:U30"/>
    <mergeCell ref="B32:C32"/>
    <mergeCell ref="D32:E32"/>
    <mergeCell ref="F32:G32"/>
    <mergeCell ref="H32:I32"/>
    <mergeCell ref="J32:K32"/>
    <mergeCell ref="L32:M32"/>
    <mergeCell ref="J30:K30"/>
    <mergeCell ref="L30:M30"/>
    <mergeCell ref="N30:O30"/>
    <mergeCell ref="P30:Q30"/>
    <mergeCell ref="R30:S30"/>
    <mergeCell ref="B30:C30"/>
    <mergeCell ref="D30:E30"/>
    <mergeCell ref="F30:G30"/>
    <mergeCell ref="H30:I30"/>
    <mergeCell ref="P32:Q32"/>
    <mergeCell ref="R32:S32"/>
    <mergeCell ref="T32:U32"/>
    <mergeCell ref="P36:Q36"/>
    <mergeCell ref="R36:S36"/>
    <mergeCell ref="T36:U36"/>
    <mergeCell ref="T34:U34"/>
    <mergeCell ref="P34:Q34"/>
    <mergeCell ref="R34:S34"/>
    <mergeCell ref="L36:M36"/>
    <mergeCell ref="J34:K34"/>
    <mergeCell ref="L34:M34"/>
    <mergeCell ref="N34:O34"/>
    <mergeCell ref="B34:C34"/>
    <mergeCell ref="D34:E34"/>
    <mergeCell ref="F34:G34"/>
    <mergeCell ref="H34:I34"/>
    <mergeCell ref="N32:O32"/>
    <mergeCell ref="B38:C38"/>
    <mergeCell ref="D38:E38"/>
    <mergeCell ref="F38:G38"/>
    <mergeCell ref="H38:I38"/>
    <mergeCell ref="B36:C36"/>
    <mergeCell ref="D36:E36"/>
    <mergeCell ref="F36:G36"/>
    <mergeCell ref="H36:I36"/>
    <mergeCell ref="J36:K36"/>
    <mergeCell ref="N36:O36"/>
    <mergeCell ref="L41:M41"/>
    <mergeCell ref="L42:M42"/>
    <mergeCell ref="L43:M43"/>
    <mergeCell ref="L44:M44"/>
    <mergeCell ref="T38:U38"/>
    <mergeCell ref="L39:M39"/>
    <mergeCell ref="N39:O39"/>
    <mergeCell ref="L40:M40"/>
    <mergeCell ref="J38:K38"/>
    <mergeCell ref="L38:M38"/>
    <mergeCell ref="N38:O38"/>
    <mergeCell ref="P38:Q38"/>
    <mergeCell ref="R38:S38"/>
  </mergeCells>
  <pageMargins left="0.25" right="0.25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0"/>
  <sheetViews>
    <sheetView workbookViewId="0">
      <selection activeCell="A29" sqref="A29"/>
    </sheetView>
  </sheetViews>
  <sheetFormatPr baseColWidth="10" defaultColWidth="11.42578125" defaultRowHeight="12.75" x14ac:dyDescent="0.2"/>
  <cols>
    <col min="1" max="1" width="28.140625" style="130" bestFit="1" customWidth="1"/>
    <col min="2" max="15" width="14.28515625" style="130" customWidth="1"/>
    <col min="16" max="16384" width="11.42578125" style="130"/>
  </cols>
  <sheetData>
    <row r="2" spans="1:15" s="261" customFormat="1" ht="101.25" x14ac:dyDescent="0.2">
      <c r="A2" s="255"/>
      <c r="B2" s="256" t="s">
        <v>35</v>
      </c>
      <c r="C2" s="163" t="s">
        <v>120</v>
      </c>
      <c r="D2" s="164" t="s">
        <v>95</v>
      </c>
      <c r="E2" s="257" t="s">
        <v>6</v>
      </c>
      <c r="F2" s="165" t="s">
        <v>100</v>
      </c>
      <c r="G2" s="161" t="s">
        <v>96</v>
      </c>
      <c r="H2" s="258" t="s">
        <v>4</v>
      </c>
      <c r="I2" s="259" t="s">
        <v>5</v>
      </c>
      <c r="J2" s="166" t="s">
        <v>98</v>
      </c>
      <c r="K2" s="160" t="s">
        <v>118</v>
      </c>
      <c r="L2" s="260" t="s">
        <v>34</v>
      </c>
      <c r="M2" s="167" t="s">
        <v>99</v>
      </c>
      <c r="N2" s="162" t="s">
        <v>7</v>
      </c>
      <c r="O2" s="168" t="s">
        <v>119</v>
      </c>
    </row>
    <row r="3" spans="1:15" x14ac:dyDescent="0.2">
      <c r="A3" s="262" t="s">
        <v>88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</row>
    <row r="4" spans="1:15" s="137" customFormat="1" ht="25.5" x14ac:dyDescent="0.2">
      <c r="A4" s="159" t="s">
        <v>111</v>
      </c>
      <c r="B4" s="263"/>
      <c r="C4" s="263"/>
      <c r="D4" s="263"/>
      <c r="E4" s="263"/>
      <c r="F4" s="263"/>
      <c r="G4" s="263"/>
      <c r="H4" s="264"/>
      <c r="I4" s="265">
        <v>13100</v>
      </c>
      <c r="J4" s="263"/>
      <c r="K4" s="263"/>
      <c r="L4" s="264"/>
      <c r="M4" s="263"/>
      <c r="N4" s="263"/>
      <c r="O4" s="263"/>
    </row>
    <row r="5" spans="1:15" s="137" customFormat="1" x14ac:dyDescent="0.2">
      <c r="A5" s="134" t="s">
        <v>75</v>
      </c>
      <c r="B5" s="264"/>
      <c r="C5" s="136"/>
      <c r="D5" s="136"/>
      <c r="E5" s="136"/>
      <c r="F5" s="136"/>
      <c r="G5" s="136"/>
      <c r="H5" s="264"/>
      <c r="I5" s="135"/>
      <c r="J5" s="136"/>
      <c r="K5" s="136"/>
      <c r="L5" s="264"/>
      <c r="M5" s="136"/>
      <c r="N5" s="136"/>
      <c r="O5" s="136"/>
    </row>
    <row r="6" spans="1:15" s="137" customFormat="1" x14ac:dyDescent="0.2">
      <c r="A6" s="134" t="s">
        <v>76</v>
      </c>
      <c r="B6" s="264"/>
      <c r="C6" s="136"/>
      <c r="D6" s="136"/>
      <c r="E6" s="136"/>
      <c r="F6" s="136"/>
      <c r="G6" s="136"/>
      <c r="H6" s="264"/>
      <c r="I6" s="135"/>
      <c r="J6" s="136"/>
      <c r="K6" s="136"/>
      <c r="L6" s="264"/>
      <c r="M6" s="136"/>
      <c r="N6" s="136"/>
      <c r="O6" s="136"/>
    </row>
    <row r="7" spans="1:15" s="137" customFormat="1" x14ac:dyDescent="0.2">
      <c r="A7" s="134" t="s">
        <v>78</v>
      </c>
      <c r="B7" s="264"/>
      <c r="C7" s="136"/>
      <c r="D7" s="136"/>
      <c r="E7" s="136"/>
      <c r="F7" s="136"/>
      <c r="G7" s="136">
        <v>2712.3</v>
      </c>
      <c r="H7" s="264"/>
      <c r="I7" s="135"/>
      <c r="J7" s="136"/>
      <c r="K7" s="136"/>
      <c r="L7" s="264"/>
      <c r="M7" s="136"/>
      <c r="N7" s="136">
        <v>2290</v>
      </c>
      <c r="O7" s="136"/>
    </row>
    <row r="8" spans="1:15" s="137" customFormat="1" x14ac:dyDescent="0.2">
      <c r="A8" s="134" t="s">
        <v>77</v>
      </c>
      <c r="B8" s="264"/>
      <c r="C8" s="136"/>
      <c r="D8" s="136"/>
      <c r="E8" s="136"/>
      <c r="F8" s="136"/>
      <c r="G8" s="136"/>
      <c r="H8" s="264"/>
      <c r="I8" s="135"/>
      <c r="J8" s="136"/>
      <c r="K8" s="136"/>
      <c r="L8" s="264"/>
      <c r="M8" s="136"/>
      <c r="N8" s="136"/>
      <c r="O8" s="136"/>
    </row>
    <row r="9" spans="1:15" s="137" customFormat="1" x14ac:dyDescent="0.2">
      <c r="A9" s="134" t="s">
        <v>105</v>
      </c>
      <c r="B9" s="264"/>
      <c r="C9" s="136"/>
      <c r="D9" s="136">
        <v>4538.43</v>
      </c>
      <c r="E9" s="136"/>
      <c r="F9" s="136"/>
      <c r="G9" s="136"/>
      <c r="H9" s="264"/>
      <c r="I9" s="135"/>
      <c r="J9" s="136"/>
      <c r="K9" s="136">
        <v>4854.4799999999996</v>
      </c>
      <c r="L9" s="264"/>
      <c r="M9" s="136">
        <v>6250</v>
      </c>
      <c r="N9" s="136"/>
      <c r="O9" s="136"/>
    </row>
    <row r="10" spans="1:15" s="137" customFormat="1" x14ac:dyDescent="0.2">
      <c r="A10" s="134" t="s">
        <v>117</v>
      </c>
      <c r="B10" s="264"/>
      <c r="C10" s="136"/>
      <c r="D10" s="136"/>
      <c r="E10" s="136"/>
      <c r="F10" s="266">
        <v>8478</v>
      </c>
      <c r="G10" s="136"/>
      <c r="H10" s="264"/>
      <c r="I10" s="135"/>
      <c r="J10" s="136"/>
      <c r="K10" s="136"/>
      <c r="L10" s="264"/>
      <c r="M10" s="136"/>
      <c r="N10" s="136">
        <v>1855</v>
      </c>
      <c r="O10" s="136"/>
    </row>
    <row r="11" spans="1:15" x14ac:dyDescent="0.2">
      <c r="A11" s="267" t="s">
        <v>89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</row>
    <row r="12" spans="1:15" x14ac:dyDescent="0.2">
      <c r="A12" s="132" t="s">
        <v>79</v>
      </c>
      <c r="B12" s="264"/>
      <c r="C12" s="135"/>
      <c r="D12" s="135">
        <v>2839.18</v>
      </c>
      <c r="E12" s="135"/>
      <c r="F12" s="135"/>
      <c r="G12" s="135">
        <v>7200</v>
      </c>
      <c r="H12" s="264"/>
      <c r="I12" s="135"/>
      <c r="J12" s="135">
        <v>7613.66</v>
      </c>
      <c r="K12" s="135">
        <v>6131.24</v>
      </c>
      <c r="L12" s="264"/>
      <c r="M12" s="135">
        <v>58300</v>
      </c>
      <c r="N12" s="135"/>
      <c r="O12" s="135"/>
    </row>
    <row r="13" spans="1:15" x14ac:dyDescent="0.2">
      <c r="A13" s="132" t="s">
        <v>106</v>
      </c>
      <c r="B13" s="264"/>
      <c r="C13" s="135"/>
      <c r="D13" s="135">
        <v>2872.8</v>
      </c>
      <c r="E13" s="135"/>
      <c r="F13" s="135"/>
      <c r="G13" s="135"/>
      <c r="H13" s="264"/>
      <c r="I13" s="135"/>
      <c r="J13" s="135"/>
      <c r="K13" s="135"/>
      <c r="L13" s="264"/>
      <c r="M13" s="135"/>
      <c r="N13" s="135"/>
      <c r="O13" s="135"/>
    </row>
    <row r="14" spans="1:15" x14ac:dyDescent="0.2">
      <c r="A14" s="132" t="s">
        <v>80</v>
      </c>
      <c r="B14" s="264"/>
      <c r="C14" s="135">
        <v>1970</v>
      </c>
      <c r="D14" s="135">
        <v>2417.9</v>
      </c>
      <c r="E14" s="135"/>
      <c r="F14" s="135">
        <v>402.83</v>
      </c>
      <c r="G14" s="135">
        <v>267.79000000000002</v>
      </c>
      <c r="H14" s="264"/>
      <c r="I14" s="135"/>
      <c r="J14" s="135">
        <v>605.95000000000005</v>
      </c>
      <c r="K14" s="135">
        <v>1259.44</v>
      </c>
      <c r="L14" s="264"/>
      <c r="M14" s="135"/>
      <c r="N14" s="135"/>
      <c r="O14" s="135"/>
    </row>
    <row r="15" spans="1:15" x14ac:dyDescent="0.2">
      <c r="A15" s="132" t="s">
        <v>102</v>
      </c>
      <c r="B15" s="264"/>
      <c r="C15" s="135"/>
      <c r="D15" s="135"/>
      <c r="E15" s="135"/>
      <c r="F15" s="135"/>
      <c r="G15" s="135">
        <v>2967.25</v>
      </c>
      <c r="H15" s="264"/>
      <c r="I15" s="135"/>
      <c r="J15" s="135"/>
      <c r="K15" s="135"/>
      <c r="L15" s="264"/>
      <c r="M15" s="135"/>
      <c r="N15" s="135"/>
      <c r="O15" s="135"/>
    </row>
    <row r="16" spans="1:15" x14ac:dyDescent="0.2">
      <c r="A16" s="132" t="s">
        <v>93</v>
      </c>
      <c r="B16" s="264"/>
      <c r="C16" s="135"/>
      <c r="D16" s="135"/>
      <c r="E16" s="135"/>
      <c r="F16" s="135"/>
      <c r="G16" s="135"/>
      <c r="H16" s="264"/>
      <c r="I16" s="135"/>
      <c r="J16" s="135"/>
      <c r="K16" s="135">
        <v>126.42</v>
      </c>
      <c r="L16" s="264"/>
      <c r="M16" s="135"/>
      <c r="N16" s="135"/>
      <c r="O16" s="135"/>
    </row>
    <row r="17" spans="1:15" x14ac:dyDescent="0.2">
      <c r="A17" s="157" t="s">
        <v>112</v>
      </c>
      <c r="B17" s="264"/>
      <c r="C17" s="135"/>
      <c r="D17" s="135"/>
      <c r="E17" s="150"/>
      <c r="F17" s="135"/>
      <c r="G17" s="135"/>
      <c r="H17" s="264"/>
      <c r="I17" s="135">
        <v>25000</v>
      </c>
      <c r="J17" s="132"/>
      <c r="K17" s="135"/>
      <c r="L17" s="264"/>
      <c r="M17" s="135"/>
      <c r="N17" s="135"/>
      <c r="O17" s="135"/>
    </row>
    <row r="18" spans="1:15" x14ac:dyDescent="0.2">
      <c r="A18" s="157" t="s">
        <v>113</v>
      </c>
      <c r="B18" s="264"/>
      <c r="C18" s="135"/>
      <c r="D18" s="135"/>
      <c r="E18" s="150"/>
      <c r="F18" s="135"/>
      <c r="G18" s="135"/>
      <c r="H18" s="264"/>
      <c r="I18" s="135">
        <v>3203.41</v>
      </c>
      <c r="J18" s="132"/>
      <c r="K18" s="135"/>
      <c r="L18" s="264"/>
      <c r="M18" s="135"/>
      <c r="N18" s="135"/>
      <c r="O18" s="135"/>
    </row>
    <row r="19" spans="1:15" x14ac:dyDescent="0.2">
      <c r="A19" s="132" t="s">
        <v>114</v>
      </c>
      <c r="B19" s="264"/>
      <c r="C19" s="135"/>
      <c r="D19" s="135"/>
      <c r="E19" s="135"/>
      <c r="F19" s="135"/>
      <c r="G19" s="135"/>
      <c r="H19" s="264"/>
      <c r="I19" s="135">
        <v>99300</v>
      </c>
      <c r="J19" s="135"/>
      <c r="K19" s="135"/>
      <c r="L19" s="264"/>
      <c r="M19" s="135"/>
      <c r="N19" s="135"/>
      <c r="O19" s="135"/>
    </row>
    <row r="20" spans="1:15" x14ac:dyDescent="0.2">
      <c r="A20" s="132"/>
      <c r="B20" s="264"/>
      <c r="C20" s="135"/>
      <c r="D20" s="135"/>
      <c r="E20" s="135"/>
      <c r="F20" s="135"/>
      <c r="G20" s="135"/>
      <c r="H20" s="264"/>
      <c r="I20" s="135"/>
      <c r="J20" s="135"/>
      <c r="K20" s="135"/>
      <c r="L20" s="264"/>
      <c r="M20" s="135"/>
      <c r="N20" s="135"/>
      <c r="O20" s="135"/>
    </row>
    <row r="21" spans="1:15" x14ac:dyDescent="0.2">
      <c r="A21" s="267" t="s">
        <v>90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</row>
    <row r="22" spans="1:15" x14ac:dyDescent="0.2">
      <c r="A22" s="145" t="s">
        <v>145</v>
      </c>
      <c r="B22" s="264"/>
      <c r="C22" s="135"/>
      <c r="D22" s="135"/>
      <c r="E22" s="150"/>
      <c r="F22" s="135">
        <v>7995</v>
      </c>
      <c r="G22" s="135"/>
      <c r="H22" s="264"/>
      <c r="I22" s="135"/>
      <c r="J22" s="132"/>
      <c r="K22" s="135"/>
      <c r="L22" s="264"/>
      <c r="M22" s="135"/>
      <c r="N22" s="135"/>
      <c r="O22" s="135"/>
    </row>
    <row r="23" spans="1:15" x14ac:dyDescent="0.2">
      <c r="A23" s="134" t="s">
        <v>146</v>
      </c>
      <c r="B23" s="264"/>
      <c r="C23" s="135"/>
      <c r="D23" s="135"/>
      <c r="E23" s="150"/>
      <c r="F23" s="135"/>
      <c r="G23" s="135"/>
      <c r="H23" s="264"/>
      <c r="I23" s="135">
        <v>3500</v>
      </c>
      <c r="J23" s="135"/>
      <c r="K23" s="135"/>
      <c r="L23" s="264"/>
      <c r="M23" s="135"/>
      <c r="N23" s="135"/>
      <c r="O23" s="135"/>
    </row>
    <row r="24" spans="1:15" x14ac:dyDescent="0.2">
      <c r="A24" s="145" t="s">
        <v>103</v>
      </c>
      <c r="B24" s="264"/>
      <c r="C24" s="135"/>
      <c r="D24" s="135"/>
      <c r="E24" s="150"/>
      <c r="F24" s="135"/>
      <c r="G24" s="135"/>
      <c r="H24" s="264"/>
      <c r="I24" s="135"/>
      <c r="J24" s="135"/>
      <c r="K24" s="135">
        <v>871.98</v>
      </c>
      <c r="L24" s="264"/>
      <c r="M24" s="135"/>
      <c r="N24" s="135"/>
      <c r="O24" s="135"/>
    </row>
    <row r="25" spans="1:15" x14ac:dyDescent="0.2">
      <c r="A25" s="134" t="s">
        <v>142</v>
      </c>
      <c r="B25" s="264"/>
      <c r="C25" s="135">
        <v>620</v>
      </c>
      <c r="D25" s="135"/>
      <c r="E25" s="150"/>
      <c r="F25" s="135"/>
      <c r="G25" s="135"/>
      <c r="H25" s="264"/>
      <c r="I25" s="135"/>
      <c r="J25" s="135"/>
      <c r="K25" s="135"/>
      <c r="L25" s="264"/>
      <c r="M25" s="135"/>
      <c r="N25" s="135"/>
      <c r="O25" s="135"/>
    </row>
    <row r="26" spans="1:15" ht="25.5" x14ac:dyDescent="0.2">
      <c r="A26" s="157" t="s">
        <v>147</v>
      </c>
      <c r="B26" s="264"/>
      <c r="C26" s="135">
        <v>10240</v>
      </c>
      <c r="D26" s="135"/>
      <c r="E26" s="150"/>
      <c r="F26" s="135">
        <v>689.54</v>
      </c>
      <c r="G26" s="135"/>
      <c r="H26" s="264"/>
      <c r="I26" s="135"/>
      <c r="J26" s="132"/>
      <c r="K26" s="135"/>
      <c r="L26" s="264"/>
      <c r="M26" s="135"/>
      <c r="N26" s="135"/>
      <c r="O26" s="135"/>
    </row>
    <row r="27" spans="1:15" x14ac:dyDescent="0.2">
      <c r="A27" s="132" t="s">
        <v>148</v>
      </c>
      <c r="B27" s="264"/>
      <c r="C27" s="135"/>
      <c r="D27" s="135"/>
      <c r="E27" s="150"/>
      <c r="F27" s="135"/>
      <c r="G27" s="135"/>
      <c r="H27" s="264"/>
      <c r="I27" s="135"/>
      <c r="J27" s="132"/>
      <c r="K27" s="135"/>
      <c r="L27" s="264"/>
      <c r="M27" s="135">
        <v>400</v>
      </c>
      <c r="N27" s="135"/>
      <c r="O27" s="135"/>
    </row>
    <row r="28" spans="1:15" x14ac:dyDescent="0.2">
      <c r="A28" s="132" t="s">
        <v>91</v>
      </c>
      <c r="B28" s="264"/>
      <c r="C28" s="135"/>
      <c r="D28" s="135"/>
      <c r="E28" s="135">
        <v>6000</v>
      </c>
      <c r="F28" s="135"/>
      <c r="G28" s="135"/>
      <c r="H28" s="264"/>
      <c r="I28" s="135"/>
      <c r="J28" s="135">
        <v>6617.67</v>
      </c>
      <c r="K28" s="135"/>
      <c r="L28" s="264"/>
      <c r="M28" s="135"/>
      <c r="N28" s="135"/>
      <c r="O28" s="135"/>
    </row>
    <row r="29" spans="1:15" x14ac:dyDescent="0.2">
      <c r="A29" s="132" t="s">
        <v>149</v>
      </c>
      <c r="B29" s="264"/>
      <c r="C29" s="135"/>
      <c r="D29" s="135"/>
      <c r="E29" s="150"/>
      <c r="F29" s="135"/>
      <c r="G29" s="135"/>
      <c r="H29" s="264"/>
      <c r="I29" s="135">
        <v>2561.59</v>
      </c>
      <c r="J29" s="132"/>
      <c r="K29" s="135"/>
      <c r="L29" s="264"/>
      <c r="M29" s="135"/>
      <c r="N29" s="135"/>
      <c r="O29" s="135"/>
    </row>
    <row r="30" spans="1:15" ht="25.5" x14ac:dyDescent="0.2">
      <c r="A30" s="157" t="s">
        <v>150</v>
      </c>
      <c r="B30" s="264"/>
      <c r="C30" s="135"/>
      <c r="D30" s="135"/>
      <c r="E30" s="150"/>
      <c r="F30" s="135"/>
      <c r="G30" s="135"/>
      <c r="H30" s="264"/>
      <c r="I30" s="135">
        <v>830</v>
      </c>
      <c r="J30" s="132"/>
      <c r="K30" s="135"/>
      <c r="L30" s="264"/>
      <c r="M30" s="135"/>
      <c r="N30" s="135"/>
      <c r="O30" s="135"/>
    </row>
    <row r="31" spans="1:15" x14ac:dyDescent="0.2">
      <c r="A31" s="132" t="s">
        <v>109</v>
      </c>
      <c r="B31" s="264"/>
      <c r="C31" s="135"/>
      <c r="D31" s="135">
        <v>220</v>
      </c>
      <c r="E31" s="150"/>
      <c r="F31" s="135"/>
      <c r="G31" s="135"/>
      <c r="H31" s="264"/>
      <c r="I31" s="135"/>
      <c r="J31" s="132"/>
      <c r="K31" s="135"/>
      <c r="L31" s="264"/>
      <c r="M31" s="135"/>
      <c r="N31" s="135"/>
      <c r="O31" s="135"/>
    </row>
    <row r="32" spans="1:15" x14ac:dyDescent="0.2">
      <c r="A32" s="132" t="s">
        <v>108</v>
      </c>
      <c r="B32" s="264"/>
      <c r="C32" s="135"/>
      <c r="D32" s="135">
        <v>756.84</v>
      </c>
      <c r="E32" s="150"/>
      <c r="F32" s="135"/>
      <c r="G32" s="135"/>
      <c r="H32" s="264"/>
      <c r="I32" s="135"/>
      <c r="J32" s="132"/>
      <c r="K32" s="135"/>
      <c r="L32" s="264"/>
      <c r="M32" s="135"/>
      <c r="N32" s="135"/>
      <c r="O32" s="135"/>
    </row>
    <row r="33" spans="1:15" ht="25.5" x14ac:dyDescent="0.2">
      <c r="A33" s="157" t="s">
        <v>151</v>
      </c>
      <c r="B33" s="264"/>
      <c r="C33" s="135"/>
      <c r="D33" s="135"/>
      <c r="E33" s="150"/>
      <c r="F33" s="135"/>
      <c r="G33" s="135"/>
      <c r="H33" s="264"/>
      <c r="I33" s="135">
        <v>20000</v>
      </c>
      <c r="J33" s="132"/>
      <c r="K33" s="135"/>
      <c r="L33" s="264"/>
      <c r="M33" s="135"/>
      <c r="N33" s="135"/>
      <c r="O33" s="135"/>
    </row>
    <row r="34" spans="1:15" x14ac:dyDescent="0.2">
      <c r="A34" s="132" t="s">
        <v>152</v>
      </c>
      <c r="B34" s="264"/>
      <c r="C34" s="135">
        <v>1650</v>
      </c>
      <c r="D34" s="135"/>
      <c r="E34" s="150"/>
      <c r="F34" s="135"/>
      <c r="G34" s="135">
        <v>2780</v>
      </c>
      <c r="H34" s="264"/>
      <c r="I34" s="135">
        <v>13400</v>
      </c>
      <c r="J34" s="135"/>
      <c r="K34" s="135"/>
      <c r="L34" s="264"/>
      <c r="M34" s="135">
        <v>400</v>
      </c>
      <c r="N34" s="135"/>
      <c r="O34" s="135"/>
    </row>
    <row r="35" spans="1:15" x14ac:dyDescent="0.2">
      <c r="A35" s="145" t="s">
        <v>104</v>
      </c>
      <c r="B35" s="264"/>
      <c r="C35" s="135">
        <v>520</v>
      </c>
      <c r="D35" s="135"/>
      <c r="E35" s="150"/>
      <c r="F35" s="135"/>
      <c r="G35" s="135"/>
      <c r="H35" s="264"/>
      <c r="I35" s="135"/>
      <c r="J35" s="135"/>
      <c r="K35" s="135"/>
      <c r="L35" s="264"/>
      <c r="M35" s="135">
        <v>6000</v>
      </c>
      <c r="N35" s="135"/>
      <c r="O35" s="135"/>
    </row>
    <row r="36" spans="1:15" ht="25.5" x14ac:dyDescent="0.2">
      <c r="A36" s="157" t="s">
        <v>153</v>
      </c>
      <c r="B36" s="264"/>
      <c r="C36" s="135"/>
      <c r="D36" s="135"/>
      <c r="E36" s="150"/>
      <c r="F36" s="135"/>
      <c r="G36" s="135"/>
      <c r="H36" s="264"/>
      <c r="I36" s="135">
        <v>53000</v>
      </c>
      <c r="J36" s="132"/>
      <c r="K36" s="135"/>
      <c r="L36" s="264"/>
      <c r="M36" s="135"/>
      <c r="N36" s="135"/>
      <c r="O36" s="135"/>
    </row>
    <row r="37" spans="1:15" x14ac:dyDescent="0.2">
      <c r="A37" s="132" t="s">
        <v>154</v>
      </c>
      <c r="B37" s="264"/>
      <c r="C37" s="135"/>
      <c r="D37" s="135"/>
      <c r="E37" s="150"/>
      <c r="F37" s="266">
        <v>293.67</v>
      </c>
      <c r="G37" s="135"/>
      <c r="H37" s="264"/>
      <c r="I37" s="135"/>
      <c r="J37" s="132"/>
      <c r="K37" s="135"/>
      <c r="L37" s="264"/>
      <c r="M37" s="135"/>
      <c r="N37" s="135"/>
      <c r="O37" s="135"/>
    </row>
    <row r="38" spans="1:15" x14ac:dyDescent="0.2">
      <c r="A38" s="132" t="s">
        <v>155</v>
      </c>
      <c r="B38" s="264"/>
      <c r="C38" s="135"/>
      <c r="D38" s="135"/>
      <c r="E38" s="150"/>
      <c r="F38" s="135"/>
      <c r="G38" s="135"/>
      <c r="H38" s="264"/>
      <c r="I38" s="135">
        <v>7500</v>
      </c>
      <c r="J38" s="132"/>
      <c r="K38" s="135"/>
      <c r="L38" s="264"/>
      <c r="M38" s="135"/>
      <c r="N38" s="135"/>
      <c r="O38" s="135"/>
    </row>
    <row r="39" spans="1:15" x14ac:dyDescent="0.2">
      <c r="A39" s="132" t="s">
        <v>156</v>
      </c>
      <c r="B39" s="264"/>
      <c r="C39" s="135"/>
      <c r="D39" s="135"/>
      <c r="E39" s="150"/>
      <c r="F39" s="268"/>
      <c r="G39" s="135"/>
      <c r="H39" s="264"/>
      <c r="I39" s="135">
        <v>1975</v>
      </c>
      <c r="J39" s="132"/>
      <c r="K39" s="135"/>
      <c r="L39" s="264"/>
      <c r="M39" s="135"/>
      <c r="N39" s="135"/>
      <c r="O39" s="135"/>
    </row>
    <row r="40" spans="1:15" x14ac:dyDescent="0.2">
      <c r="A40" s="132" t="s">
        <v>107</v>
      </c>
      <c r="B40" s="264"/>
      <c r="C40" s="135"/>
      <c r="D40" s="135">
        <v>277.02</v>
      </c>
      <c r="E40" s="150"/>
      <c r="F40" s="135"/>
      <c r="G40" s="135"/>
      <c r="H40" s="264"/>
      <c r="I40" s="135"/>
      <c r="J40" s="132"/>
      <c r="K40" s="135"/>
      <c r="L40" s="264"/>
      <c r="M40" s="135"/>
      <c r="N40" s="135"/>
      <c r="O40" s="135"/>
    </row>
    <row r="41" spans="1:15" x14ac:dyDescent="0.2">
      <c r="A41" s="157"/>
      <c r="B41" s="264"/>
      <c r="C41" s="135"/>
      <c r="D41" s="135"/>
      <c r="E41" s="150"/>
      <c r="F41" s="135"/>
      <c r="G41" s="135"/>
      <c r="H41" s="264"/>
      <c r="I41" s="135"/>
      <c r="J41" s="132"/>
      <c r="K41" s="135"/>
      <c r="L41" s="264"/>
      <c r="M41" s="135"/>
      <c r="N41" s="135"/>
      <c r="O41" s="135"/>
    </row>
    <row r="42" spans="1:15" x14ac:dyDescent="0.2">
      <c r="A42" s="157"/>
      <c r="B42" s="264"/>
      <c r="C42" s="135"/>
      <c r="D42" s="135"/>
      <c r="E42" s="150"/>
      <c r="F42" s="135"/>
      <c r="G42" s="135"/>
      <c r="H42" s="264"/>
      <c r="I42" s="135"/>
      <c r="J42" s="132"/>
      <c r="K42" s="135"/>
      <c r="L42" s="264"/>
      <c r="M42" s="135"/>
      <c r="N42" s="135"/>
      <c r="O42" s="135"/>
    </row>
    <row r="43" spans="1:15" x14ac:dyDescent="0.2">
      <c r="A43" s="132"/>
      <c r="B43" s="264"/>
      <c r="C43" s="135"/>
      <c r="D43" s="135"/>
      <c r="E43" s="135"/>
      <c r="F43" s="135"/>
      <c r="G43" s="135"/>
      <c r="H43" s="264"/>
      <c r="I43" s="135"/>
      <c r="J43" s="135"/>
      <c r="K43" s="135"/>
      <c r="L43" s="264"/>
      <c r="M43" s="135"/>
      <c r="N43" s="135"/>
      <c r="O43" s="135"/>
    </row>
    <row r="44" spans="1:15" x14ac:dyDescent="0.2">
      <c r="A44" s="133" t="s">
        <v>81</v>
      </c>
      <c r="B44" s="264"/>
      <c r="C44" s="269">
        <v>15000</v>
      </c>
      <c r="D44" s="269">
        <v>13922.17</v>
      </c>
      <c r="E44" s="269">
        <v>51200</v>
      </c>
      <c r="F44" s="269">
        <v>17859.04</v>
      </c>
      <c r="G44" s="269">
        <v>15927.34</v>
      </c>
      <c r="H44" s="264"/>
      <c r="I44" s="269">
        <v>243370</v>
      </c>
      <c r="J44" s="269">
        <v>45979</v>
      </c>
      <c r="K44" s="269">
        <v>13243.56</v>
      </c>
      <c r="L44" s="264"/>
      <c r="M44" s="269">
        <v>71350</v>
      </c>
      <c r="N44" s="266">
        <v>11916</v>
      </c>
      <c r="O44" s="269">
        <v>33568.78</v>
      </c>
    </row>
    <row r="45" spans="1:15" s="149" customFormat="1" x14ac:dyDescent="0.2">
      <c r="A45" s="270" t="s">
        <v>41</v>
      </c>
      <c r="B45" s="271"/>
      <c r="C45" s="271">
        <v>7000</v>
      </c>
      <c r="D45" s="271">
        <v>9500</v>
      </c>
      <c r="E45" s="271">
        <v>6000</v>
      </c>
      <c r="F45" s="271">
        <v>7000</v>
      </c>
      <c r="G45" s="271">
        <v>2000</v>
      </c>
      <c r="H45" s="271"/>
      <c r="I45" s="271">
        <v>27500</v>
      </c>
      <c r="J45" s="271">
        <v>14000</v>
      </c>
      <c r="K45" s="271">
        <v>6000</v>
      </c>
      <c r="L45" s="271"/>
      <c r="M45" s="271">
        <v>9500</v>
      </c>
      <c r="N45" s="271">
        <v>4000</v>
      </c>
      <c r="O45" s="271">
        <v>6000</v>
      </c>
    </row>
    <row r="46" spans="1:15" x14ac:dyDescent="0.2">
      <c r="A46" s="132" t="s">
        <v>92</v>
      </c>
      <c r="B46" s="272"/>
      <c r="C46" s="153">
        <f>C45/C44</f>
        <v>0.46666666666666667</v>
      </c>
      <c r="D46" s="273">
        <f>D45/D44</f>
        <v>0.68236488995609157</v>
      </c>
      <c r="E46" s="153">
        <f>E45/E44</f>
        <v>0.1171875</v>
      </c>
      <c r="F46" s="153">
        <f>F45/F44</f>
        <v>0.39195835834400949</v>
      </c>
      <c r="G46" s="153">
        <f t="shared" ref="G46:O46" si="0">G45/G44</f>
        <v>0.12557024587909846</v>
      </c>
      <c r="H46" s="272"/>
      <c r="I46" s="153">
        <f t="shared" si="0"/>
        <v>0.11299667173439619</v>
      </c>
      <c r="J46" s="153">
        <f t="shared" si="0"/>
        <v>0.30448683094456164</v>
      </c>
      <c r="K46" s="153">
        <f t="shared" si="0"/>
        <v>0.45305038826418276</v>
      </c>
      <c r="L46" s="272"/>
      <c r="M46" s="153">
        <f t="shared" si="0"/>
        <v>0.13314646110721795</v>
      </c>
      <c r="N46" s="153">
        <f t="shared" si="0"/>
        <v>0.33568311513930849</v>
      </c>
      <c r="O46" s="153">
        <f t="shared" si="0"/>
        <v>0.17873750550362569</v>
      </c>
    </row>
    <row r="47" spans="1:15" s="142" customFormat="1" x14ac:dyDescent="0.2">
      <c r="A47" s="141" t="s">
        <v>86</v>
      </c>
      <c r="B47" s="274"/>
      <c r="C47" s="141">
        <v>4</v>
      </c>
      <c r="D47" s="141">
        <v>7</v>
      </c>
      <c r="E47" s="141">
        <v>7</v>
      </c>
      <c r="F47" s="141"/>
      <c r="G47" s="141">
        <v>4</v>
      </c>
      <c r="H47" s="274"/>
      <c r="I47" s="141">
        <v>31</v>
      </c>
      <c r="J47" s="141">
        <v>10</v>
      </c>
      <c r="K47" s="141">
        <v>6</v>
      </c>
      <c r="L47" s="274"/>
      <c r="M47" s="141">
        <v>8</v>
      </c>
      <c r="N47" s="141">
        <v>9</v>
      </c>
      <c r="O47" s="141">
        <v>4</v>
      </c>
    </row>
    <row r="48" spans="1:15" s="143" customFormat="1" x14ac:dyDescent="0.2">
      <c r="A48" s="144" t="s">
        <v>101</v>
      </c>
      <c r="B48" s="275"/>
      <c r="C48" s="155">
        <f>C44/C47</f>
        <v>3750</v>
      </c>
      <c r="D48" s="155">
        <f>D44/D47</f>
        <v>1988.8814285714286</v>
      </c>
      <c r="E48" s="155">
        <f t="shared" ref="E48:G48" si="1">E44/E47</f>
        <v>7314.2857142857147</v>
      </c>
      <c r="F48" s="155" t="e">
        <f t="shared" si="1"/>
        <v>#DIV/0!</v>
      </c>
      <c r="G48" s="155">
        <f t="shared" si="1"/>
        <v>3981.835</v>
      </c>
      <c r="H48" s="275"/>
      <c r="I48" s="155">
        <f>I44/I47</f>
        <v>7850.6451612903229</v>
      </c>
      <c r="J48" s="155">
        <f t="shared" ref="J48:K48" si="2">J44/J47</f>
        <v>4597.8999999999996</v>
      </c>
      <c r="K48" s="155">
        <f t="shared" si="2"/>
        <v>2207.2599999999998</v>
      </c>
      <c r="L48" s="275"/>
      <c r="M48" s="155">
        <f t="shared" ref="M48:O48" si="3">M44/M47</f>
        <v>8918.75</v>
      </c>
      <c r="N48" s="155">
        <f t="shared" si="3"/>
        <v>1324</v>
      </c>
      <c r="O48" s="155">
        <f t="shared" si="3"/>
        <v>8392.1949999999997</v>
      </c>
    </row>
    <row r="49" spans="1:15" s="143" customFormat="1" x14ac:dyDescent="0.2">
      <c r="A49" s="144"/>
      <c r="B49" s="276"/>
      <c r="C49" s="144"/>
      <c r="D49" s="144"/>
      <c r="E49" s="144"/>
      <c r="F49" s="144"/>
      <c r="G49" s="144"/>
      <c r="H49" s="276"/>
      <c r="I49" s="144"/>
      <c r="J49" s="144"/>
      <c r="K49" s="144"/>
      <c r="L49" s="276"/>
      <c r="M49" s="144"/>
      <c r="N49" s="144"/>
      <c r="O49" s="144"/>
    </row>
    <row r="50" spans="1:15" x14ac:dyDescent="0.2">
      <c r="A50" s="151" t="s">
        <v>85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</row>
    <row r="51" spans="1:15" x14ac:dyDescent="0.2">
      <c r="A51" s="134" t="s">
        <v>87</v>
      </c>
      <c r="B51" s="277"/>
      <c r="C51" s="146"/>
      <c r="D51" s="146">
        <v>16</v>
      </c>
      <c r="E51" s="146">
        <v>33</v>
      </c>
      <c r="F51" s="146"/>
      <c r="G51" s="146"/>
      <c r="H51" s="277"/>
      <c r="I51" s="146">
        <v>72</v>
      </c>
      <c r="J51" s="146">
        <v>28</v>
      </c>
      <c r="K51" s="146"/>
      <c r="L51" s="277"/>
      <c r="M51" s="146">
        <v>31</v>
      </c>
      <c r="N51" s="146">
        <v>4</v>
      </c>
      <c r="O51" s="146">
        <v>40</v>
      </c>
    </row>
    <row r="52" spans="1:15" x14ac:dyDescent="0.2">
      <c r="A52" s="134" t="s">
        <v>82</v>
      </c>
      <c r="B52" s="277"/>
      <c r="C52" s="146"/>
      <c r="D52" s="146">
        <v>11</v>
      </c>
      <c r="E52" s="146">
        <v>6</v>
      </c>
      <c r="F52" s="146"/>
      <c r="G52" s="146"/>
      <c r="H52" s="277"/>
      <c r="I52" s="146">
        <v>10</v>
      </c>
      <c r="J52" s="146">
        <v>31</v>
      </c>
      <c r="K52" s="146"/>
      <c r="L52" s="277"/>
      <c r="M52" s="146">
        <v>27</v>
      </c>
      <c r="N52" s="146">
        <v>20</v>
      </c>
      <c r="O52" s="146">
        <v>24</v>
      </c>
    </row>
    <row r="53" spans="1:15" s="252" customFormat="1" x14ac:dyDescent="0.2">
      <c r="A53" s="147" t="s">
        <v>84</v>
      </c>
      <c r="B53" s="278">
        <f>SUM(B51:B52)</f>
        <v>0</v>
      </c>
      <c r="C53" s="148">
        <f t="shared" ref="C53:O53" si="4">SUM(C51:C52)</f>
        <v>0</v>
      </c>
      <c r="D53" s="148">
        <f t="shared" si="4"/>
        <v>27</v>
      </c>
      <c r="E53" s="148">
        <f t="shared" si="4"/>
        <v>39</v>
      </c>
      <c r="F53" s="148">
        <f t="shared" si="4"/>
        <v>0</v>
      </c>
      <c r="G53" s="148">
        <v>24</v>
      </c>
      <c r="H53" s="278">
        <f>SUM(H51:H52)</f>
        <v>0</v>
      </c>
      <c r="I53" s="148">
        <f t="shared" si="4"/>
        <v>82</v>
      </c>
      <c r="J53" s="148">
        <f t="shared" si="4"/>
        <v>59</v>
      </c>
      <c r="K53" s="148">
        <f t="shared" si="4"/>
        <v>0</v>
      </c>
      <c r="L53" s="278">
        <f t="shared" si="4"/>
        <v>0</v>
      </c>
      <c r="M53" s="148">
        <f t="shared" si="4"/>
        <v>58</v>
      </c>
      <c r="N53" s="148">
        <f t="shared" si="4"/>
        <v>24</v>
      </c>
      <c r="O53" s="148">
        <f t="shared" si="4"/>
        <v>64</v>
      </c>
    </row>
    <row r="54" spans="1:15" x14ac:dyDescent="0.2">
      <c r="A54" s="134" t="s">
        <v>83</v>
      </c>
      <c r="B54" s="264"/>
      <c r="C54" s="135"/>
      <c r="D54" s="135"/>
      <c r="E54" s="135"/>
      <c r="F54" s="135"/>
      <c r="G54" s="135"/>
      <c r="H54" s="264"/>
      <c r="I54" s="135"/>
      <c r="J54" s="135"/>
      <c r="K54" s="135"/>
      <c r="L54" s="264"/>
      <c r="M54" s="135"/>
      <c r="N54" s="135"/>
      <c r="O54" s="135"/>
    </row>
    <row r="55" spans="1:15" x14ac:dyDescent="0.2">
      <c r="A55" s="158" t="s">
        <v>110</v>
      </c>
      <c r="B55" s="156"/>
      <c r="C55" s="156">
        <v>300</v>
      </c>
      <c r="D55" s="156"/>
      <c r="E55" s="156">
        <v>600</v>
      </c>
      <c r="F55" s="156"/>
      <c r="G55" s="156"/>
      <c r="H55" s="156"/>
      <c r="I55" s="156">
        <v>125370</v>
      </c>
      <c r="J55" s="156"/>
      <c r="K55" s="156"/>
      <c r="L55" s="156"/>
      <c r="M55" s="156">
        <v>50000</v>
      </c>
      <c r="N55" s="156"/>
      <c r="O55" s="156"/>
    </row>
    <row r="56" spans="1:15" x14ac:dyDescent="0.2">
      <c r="A56" s="134" t="s">
        <v>116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</row>
    <row r="57" spans="1:15" x14ac:dyDescent="0.2">
      <c r="A57" s="134" t="s">
        <v>115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</row>
    <row r="58" spans="1:15" x14ac:dyDescent="0.2">
      <c r="A58" s="154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</row>
    <row r="59" spans="1:15" x14ac:dyDescent="0.2">
      <c r="G59" s="253"/>
      <c r="K59" s="280"/>
    </row>
    <row r="60" spans="1:15" x14ac:dyDescent="0.2">
      <c r="A60" s="1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Totalité</vt:lpstr>
      <vt:lpstr>2012</vt:lpstr>
      <vt:lpstr>2013</vt:lpstr>
      <vt:lpstr>Feuil1</vt:lpstr>
      <vt:lpstr>Original2012</vt:lpstr>
      <vt:lpstr>Totalité!Impression_des_titres</vt:lpstr>
      <vt:lpstr>Totalité!Zone_d_impression</vt:lpstr>
    </vt:vector>
  </TitlesOfParts>
  <Company>ILL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tellier</dc:creator>
  <cp:lastModifiedBy>Laurence Tellier</cp:lastModifiedBy>
  <cp:lastPrinted>2013-10-10T07:41:04Z</cp:lastPrinted>
  <dcterms:created xsi:type="dcterms:W3CDTF">2004-08-05T13:46:42Z</dcterms:created>
  <dcterms:modified xsi:type="dcterms:W3CDTF">2014-06-19T13:55:54Z</dcterms:modified>
</cp:coreProperties>
</file>